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7005" activeTab="0"/>
  </bookViews>
  <sheets>
    <sheet name="final" sheetId="1" r:id="rId1"/>
    <sheet name="intermédiaire" sheetId="2" r:id="rId2"/>
  </sheets>
  <definedNames>
    <definedName name="FB_01">'final'!#REF!</definedName>
    <definedName name="FB_02">'final'!#REF!</definedName>
    <definedName name="FB_03">'final'!#REF!</definedName>
    <definedName name="FB_04">'final'!#REF!</definedName>
    <definedName name="FB_05">'final'!#REF!</definedName>
    <definedName name="FB_06">'final'!#REF!</definedName>
    <definedName name="FB_07">'final'!#REF!</definedName>
    <definedName name="FB_08">'final'!#REF!</definedName>
    <definedName name="FB_09">'final'!#REF!</definedName>
    <definedName name="FB_10">'final'!#REF!</definedName>
    <definedName name="L_11">'final'!#REF!</definedName>
    <definedName name="L_12">'final'!#REF!</definedName>
    <definedName name="L_13">'final'!#REF!</definedName>
    <definedName name="L_14">'final'!#REF!</definedName>
    <definedName name="L_15">'final'!#REF!</definedName>
    <definedName name="L_16">'final'!#REF!</definedName>
    <definedName name="nbre_de_juges">'final'!#REF!</definedName>
    <definedName name="_xlnm.Print_Area" localSheetId="0">'final'!$A$1:$U$38</definedName>
    <definedName name="_xlnm.Print_Area" localSheetId="1">'intermédiaire'!$A$1:$U$38</definedName>
  </definedNames>
  <calcPr fullCalcOnLoad="1"/>
</workbook>
</file>

<file path=xl/comments2.xml><?xml version="1.0" encoding="utf-8"?>
<comments xmlns="http://schemas.openxmlformats.org/spreadsheetml/2006/main">
  <authors>
    <author>Felix Hotzenk?cherle</author>
  </authors>
  <commentList>
    <comment ref="W11" authorId="0">
      <text>
        <r>
          <rPr>
            <b/>
            <sz val="8"/>
            <rFont val="Tahoma"/>
            <family val="0"/>
          </rPr>
          <t>x  =  suppression
classement 
Inter Cantonal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<sst xmlns="http://schemas.openxmlformats.org/spreadsheetml/2006/main" count="196" uniqueCount="80">
  <si>
    <t>Brevet</t>
  </si>
  <si>
    <t>R</t>
  </si>
  <si>
    <t>N</t>
  </si>
  <si>
    <t>cheval</t>
  </si>
  <si>
    <t>Brevet ou R</t>
  </si>
  <si>
    <t>INTER CANTONAL</t>
  </si>
  <si>
    <t>1ére manche</t>
  </si>
  <si>
    <t>2ème manche</t>
  </si>
  <si>
    <t>CLASSEMENTS</t>
  </si>
  <si>
    <t>Brev. / R</t>
  </si>
  <si>
    <t>cavalier</t>
  </si>
  <si>
    <t>catégo- rie</t>
  </si>
  <si>
    <t>INTER</t>
  </si>
  <si>
    <t>moyenne %        1ère / 2è  manche</t>
  </si>
  <si>
    <t>résultat %        1ère manche</t>
  </si>
  <si>
    <t>FB-01</t>
  </si>
  <si>
    <t>FB-05</t>
  </si>
  <si>
    <t>FB-09</t>
  </si>
  <si>
    <t>L-13</t>
  </si>
  <si>
    <t>FB-03</t>
  </si>
  <si>
    <t>FB-07</t>
  </si>
  <si>
    <t>L-11</t>
  </si>
  <si>
    <t>L-15</t>
  </si>
  <si>
    <t>Piller, Rosemarie</t>
  </si>
  <si>
    <t>Staehlin, Sylvie</t>
  </si>
  <si>
    <t>Marro, Lauriane</t>
  </si>
  <si>
    <t>Overney, Valérie</t>
  </si>
  <si>
    <t>Bongard, Aude</t>
  </si>
  <si>
    <t>Bandelier, Corinne</t>
  </si>
  <si>
    <t>Balzaretti, Laurent</t>
  </si>
  <si>
    <t>Prysi, Marion</t>
  </si>
  <si>
    <t>Hostettmann, Sara</t>
  </si>
  <si>
    <t>Wuillemin, Frédérique</t>
  </si>
  <si>
    <t>Steulet-Rossé, Véronique</t>
  </si>
  <si>
    <t>Jornod, Martine</t>
  </si>
  <si>
    <t>Maibach, Carol</t>
  </si>
  <si>
    <t>Perrenoud, Mélanie</t>
  </si>
  <si>
    <t>Christinet, Barbara</t>
  </si>
  <si>
    <t>Marioni, Samantha</t>
  </si>
  <si>
    <t>Mühlemann , Barbara</t>
  </si>
  <si>
    <t>Pascuzzo, Linda</t>
  </si>
  <si>
    <t>Colombo, Gabriela</t>
  </si>
  <si>
    <t>Cordonier, Annick</t>
  </si>
  <si>
    <t>Jaggi, Mélody</t>
  </si>
  <si>
    <t>Roh, Tamara</t>
  </si>
  <si>
    <t>Riedi, Stéphanie</t>
  </si>
  <si>
    <t>Guex, Céline</t>
  </si>
  <si>
    <t>Grandjean, Priska</t>
  </si>
  <si>
    <t>Perrusclet, Quentin</t>
  </si>
  <si>
    <t>Pilloud, Harmonie</t>
  </si>
  <si>
    <t>MIA CH</t>
  </si>
  <si>
    <t>CORONA VI CH</t>
  </si>
  <si>
    <t>QUICK STAR LADY</t>
  </si>
  <si>
    <t>FIESTA DE LULLY CH</t>
  </si>
  <si>
    <t>DYNAMITE DU CHAMP FAY CH</t>
  </si>
  <si>
    <t>DER SCHWARZE DIAMANT</t>
  </si>
  <si>
    <t>RAGAZZO B</t>
  </si>
  <si>
    <t>JOLLY JUMPER XII</t>
  </si>
  <si>
    <t>DON III</t>
  </si>
  <si>
    <t>ATOUT</t>
  </si>
  <si>
    <t>APOLLO DE LA CAQUERELLE CH</t>
  </si>
  <si>
    <t>WILLIAM VI</t>
  </si>
  <si>
    <t>VAUJANY</t>
  </si>
  <si>
    <t>WINNINGH</t>
  </si>
  <si>
    <t>ATTILA VI CH</t>
  </si>
  <si>
    <t>CHIFTAIN</t>
  </si>
  <si>
    <t>MILANO VII CH</t>
  </si>
  <si>
    <t>M. GRINEO DI C. PORZIANO</t>
  </si>
  <si>
    <t>SHEILA VI</t>
  </si>
  <si>
    <t>ARAGON XIV CH</t>
  </si>
  <si>
    <t>POLIANO DU COURTIL CH</t>
  </si>
  <si>
    <t>AKRIWO LIN CH</t>
  </si>
  <si>
    <t>K'DORT IL PECCAU CH</t>
  </si>
  <si>
    <t>KEIKO DE LA LANDE CH</t>
  </si>
  <si>
    <t>WELTMAGIC CH</t>
  </si>
  <si>
    <t>ARMAGNAC CH</t>
  </si>
  <si>
    <t>catégorie</t>
  </si>
  <si>
    <t>Rochat, Carine</t>
  </si>
  <si>
    <t>LINDHOOPER</t>
  </si>
  <si>
    <t>RUBENS OF GOLD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</si>
</sst>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00%"/>
    <numFmt numFmtId="166" formatCode="\p\t"/>
    <numFmt numFmtId="167" formatCode="0\p\t"/>
    <numFmt numFmtId="168" formatCode="0\ \p\t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164" fontId="3" fillId="0" borderId="3" xfId="0" applyNumberFormat="1" applyFont="1" applyBorder="1" applyAlignment="1" applyProtection="1">
      <alignment/>
      <protection locked="0"/>
    </xf>
    <xf numFmtId="164" fontId="3" fillId="0" borderId="4" xfId="0" applyNumberFormat="1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1" fillId="2" borderId="12" xfId="0" applyFont="1" applyFill="1" applyBorder="1" applyAlignment="1" applyProtection="1">
      <alignment horizontal="center" vertical="center" textRotation="90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textRotation="90" wrapText="1"/>
      <protection/>
    </xf>
    <xf numFmtId="0" fontId="1" fillId="2" borderId="12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 vertical="center" textRotation="90"/>
      <protection/>
    </xf>
    <xf numFmtId="0" fontId="1" fillId="0" borderId="0" xfId="0" applyFont="1" applyBorder="1" applyAlignment="1" applyProtection="1">
      <alignment horizontal="center" vertical="center" textRotation="90" wrapText="1"/>
      <protection/>
    </xf>
    <xf numFmtId="0" fontId="11" fillId="2" borderId="0" xfId="0" applyFont="1" applyFill="1" applyBorder="1" applyAlignment="1" applyProtection="1">
      <alignment horizontal="center" vertical="center" textRotation="90"/>
      <protection/>
    </xf>
    <xf numFmtId="0" fontId="0" fillId="0" borderId="17" xfId="0" applyFont="1" applyBorder="1" applyAlignment="1" applyProtection="1">
      <alignment horizontal="center" vertical="center" textRotation="90"/>
      <protection/>
    </xf>
    <xf numFmtId="0" fontId="11" fillId="0" borderId="17" xfId="0" applyFont="1" applyBorder="1" applyAlignment="1" applyProtection="1">
      <alignment horizontal="center" vertical="center" textRotation="90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64" fontId="6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64" fontId="6" fillId="0" borderId="22" xfId="0" applyNumberFormat="1" applyFont="1" applyBorder="1" applyAlignment="1" applyProtection="1">
      <alignment/>
      <protection/>
    </xf>
    <xf numFmtId="164" fontId="3" fillId="3" borderId="2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64" fontId="6" fillId="0" borderId="27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6" fillId="0" borderId="29" xfId="0" applyNumberFormat="1" applyFont="1" applyBorder="1" applyAlignment="1" applyProtection="1">
      <alignment/>
      <protection/>
    </xf>
    <xf numFmtId="164" fontId="3" fillId="0" borderId="27" xfId="0" applyNumberFormat="1" applyFont="1" applyBorder="1" applyAlignment="1" applyProtection="1">
      <alignment horizontal="center"/>
      <protection/>
    </xf>
    <xf numFmtId="165" fontId="6" fillId="0" borderId="12" xfId="0" applyNumberFormat="1" applyFont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164" fontId="6" fillId="0" borderId="32" xfId="0" applyNumberFormat="1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164" fontId="6" fillId="0" borderId="35" xfId="0" applyNumberFormat="1" applyFont="1" applyBorder="1" applyAlignment="1" applyProtection="1">
      <alignment/>
      <protection/>
    </xf>
    <xf numFmtId="164" fontId="3" fillId="0" borderId="32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164" fontId="3" fillId="0" borderId="20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164" fontId="13" fillId="0" borderId="0" xfId="0" applyNumberFormat="1" applyFont="1" applyFill="1" applyAlignment="1" applyProtection="1">
      <alignment/>
      <protection/>
    </xf>
    <xf numFmtId="0" fontId="3" fillId="0" borderId="4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36" xfId="0" applyFont="1" applyBorder="1" applyAlignment="1" applyProtection="1">
      <alignment/>
      <protection/>
    </xf>
    <xf numFmtId="164" fontId="6" fillId="0" borderId="27" xfId="0" applyNumberFormat="1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19050</xdr:rowOff>
    </xdr:from>
    <xdr:to>
      <xdr:col>10</xdr:col>
      <xdr:colOff>0</xdr:colOff>
      <xdr:row>3</xdr:row>
      <xdr:rowOff>180975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6838950" y="16002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points</a:t>
          </a:r>
        </a:p>
      </xdr:txBody>
    </xdr:sp>
    <xdr:clientData/>
  </xdr:twoCellAnchor>
  <xdr:twoCellAnchor>
    <xdr:from>
      <xdr:col>10</xdr:col>
      <xdr:colOff>85725</xdr:colOff>
      <xdr:row>3</xdr:row>
      <xdr:rowOff>19050</xdr:rowOff>
    </xdr:from>
    <xdr:to>
      <xdr:col>10</xdr:col>
      <xdr:colOff>733425</xdr:colOff>
      <xdr:row>4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924675" y="1600200"/>
          <a:ext cx="64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9525</xdr:colOff>
      <xdr:row>3</xdr:row>
      <xdr:rowOff>19050</xdr:rowOff>
    </xdr:from>
    <xdr:to>
      <xdr:col>6</xdr:col>
      <xdr:colOff>47625</xdr:colOff>
      <xdr:row>3</xdr:row>
      <xdr:rowOff>180975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705350" y="160020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points</a:t>
          </a:r>
        </a:p>
      </xdr:txBody>
    </xdr:sp>
    <xdr:clientData/>
  </xdr:twoCellAnchor>
  <xdr:twoCellAnchor>
    <xdr:from>
      <xdr:col>7</xdr:col>
      <xdr:colOff>400050</xdr:colOff>
      <xdr:row>3</xdr:row>
      <xdr:rowOff>19050</xdr:rowOff>
    </xdr:from>
    <xdr:to>
      <xdr:col>9</xdr:col>
      <xdr:colOff>47625</xdr:colOff>
      <xdr:row>3</xdr:row>
      <xdr:rowOff>171450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5943600" y="16002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points</a:t>
          </a:r>
        </a:p>
      </xdr:txBody>
    </xdr:sp>
    <xdr:clientData/>
  </xdr:twoCellAnchor>
  <xdr:twoCellAnchor>
    <xdr:from>
      <xdr:col>6</xdr:col>
      <xdr:colOff>85725</xdr:colOff>
      <xdr:row>3</xdr:row>
      <xdr:rowOff>19050</xdr:rowOff>
    </xdr:from>
    <xdr:to>
      <xdr:col>6</xdr:col>
      <xdr:colOff>428625</xdr:colOff>
      <xdr:row>3</xdr:row>
      <xdr:rowOff>180975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114925" y="160020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9</xdr:col>
      <xdr:colOff>85725</xdr:colOff>
      <xdr:row>3</xdr:row>
      <xdr:rowOff>19050</xdr:rowOff>
    </xdr:from>
    <xdr:to>
      <xdr:col>9</xdr:col>
      <xdr:colOff>428625</xdr:colOff>
      <xdr:row>3</xdr:row>
      <xdr:rowOff>180975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410325" y="160020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0</xdr:col>
      <xdr:colOff>47625</xdr:colOff>
      <xdr:row>4</xdr:row>
      <xdr:rowOff>9525</xdr:rowOff>
    </xdr:from>
    <xdr:to>
      <xdr:col>0</xdr:col>
      <xdr:colOff>314325</xdr:colOff>
      <xdr:row>8</xdr:row>
      <xdr:rowOff>38100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47625" y="1790700"/>
          <a:ext cx="2667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FRIBOURG</a:t>
          </a:r>
        </a:p>
      </xdr:txBody>
    </xdr:sp>
    <xdr:clientData/>
  </xdr:twoCellAnchor>
  <xdr:twoCellAnchor>
    <xdr:from>
      <xdr:col>0</xdr:col>
      <xdr:colOff>57150</xdr:colOff>
      <xdr:row>9</xdr:row>
      <xdr:rowOff>9525</xdr:rowOff>
    </xdr:from>
    <xdr:to>
      <xdr:col>0</xdr:col>
      <xdr:colOff>323850</xdr:colOff>
      <xdr:row>12</xdr:row>
      <xdr:rowOff>200025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57150" y="2828925"/>
          <a:ext cx="2667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GENÈVE</a:t>
          </a:r>
        </a:p>
      </xdr:txBody>
    </xdr: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304800</xdr:colOff>
      <xdr:row>18</xdr:row>
      <xdr:rowOff>0</xdr:rowOff>
    </xdr:to>
    <xdr:sp>
      <xdr:nvSpPr>
        <xdr:cNvPr id="9" name="TextBox 28"/>
        <xdr:cNvSpPr txBox="1">
          <a:spLocks noChangeArrowheads="1"/>
        </xdr:cNvSpPr>
      </xdr:nvSpPr>
      <xdr:spPr>
        <a:xfrm>
          <a:off x="47625" y="3867150"/>
          <a:ext cx="257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JURA</a:t>
          </a:r>
        </a:p>
      </xdr:txBody>
    </xdr:sp>
    <xdr:clientData/>
  </xdr:twoCellAnchor>
  <xdr:twoCellAnchor>
    <xdr:from>
      <xdr:col>0</xdr:col>
      <xdr:colOff>47625</xdr:colOff>
      <xdr:row>19</xdr:row>
      <xdr:rowOff>9525</xdr:rowOff>
    </xdr:from>
    <xdr:to>
      <xdr:col>0</xdr:col>
      <xdr:colOff>314325</xdr:colOff>
      <xdr:row>23</xdr:row>
      <xdr:rowOff>0</xdr:rowOff>
    </xdr:to>
    <xdr:sp>
      <xdr:nvSpPr>
        <xdr:cNvPr id="10" name="TextBox 29"/>
        <xdr:cNvSpPr txBox="1">
          <a:spLocks noChangeArrowheads="1"/>
        </xdr:cNvSpPr>
      </xdr:nvSpPr>
      <xdr:spPr>
        <a:xfrm>
          <a:off x="47625" y="4905375"/>
          <a:ext cx="266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NEUCHÂTEL  </a:t>
          </a:r>
        </a:p>
      </xdr:txBody>
    </xdr:sp>
    <xdr:clientData/>
  </xdr:twoCellAnchor>
  <xdr:twoCellAnchor>
    <xdr:from>
      <xdr:col>0</xdr:col>
      <xdr:colOff>47625</xdr:colOff>
      <xdr:row>24</xdr:row>
      <xdr:rowOff>9525</xdr:rowOff>
    </xdr:from>
    <xdr:to>
      <xdr:col>0</xdr:col>
      <xdr:colOff>295275</xdr:colOff>
      <xdr:row>28</xdr:row>
      <xdr:rowOff>0</xdr:rowOff>
    </xdr:to>
    <xdr:sp>
      <xdr:nvSpPr>
        <xdr:cNvPr id="11" name="TextBox 30"/>
        <xdr:cNvSpPr txBox="1">
          <a:spLocks noChangeArrowheads="1"/>
        </xdr:cNvSpPr>
      </xdr:nvSpPr>
      <xdr:spPr>
        <a:xfrm>
          <a:off x="47625" y="5943600"/>
          <a:ext cx="2476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TICCINO</a:t>
          </a:r>
        </a:p>
      </xdr:txBody>
    </xdr:sp>
    <xdr:clientData/>
  </xdr:twoCellAnchor>
  <xdr:oneCellAnchor>
    <xdr:from>
      <xdr:col>22</xdr:col>
      <xdr:colOff>0</xdr:colOff>
      <xdr:row>18</xdr:row>
      <xdr:rowOff>0</xdr:rowOff>
    </xdr:from>
    <xdr:ext cx="76200" cy="200025"/>
    <xdr:sp>
      <xdr:nvSpPr>
        <xdr:cNvPr id="12" name="TextBox 35"/>
        <xdr:cNvSpPr txBox="1">
          <a:spLocks noChangeArrowheads="1"/>
        </xdr:cNvSpPr>
      </xdr:nvSpPr>
      <xdr:spPr>
        <a:xfrm>
          <a:off x="113252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34</xdr:row>
      <xdr:rowOff>9525</xdr:rowOff>
    </xdr:from>
    <xdr:to>
      <xdr:col>0</xdr:col>
      <xdr:colOff>314325</xdr:colOff>
      <xdr:row>37</xdr:row>
      <xdr:rowOff>190500</xdr:rowOff>
    </xdr:to>
    <xdr:sp>
      <xdr:nvSpPr>
        <xdr:cNvPr id="13" name="TextBox 45"/>
        <xdr:cNvSpPr txBox="1">
          <a:spLocks noChangeArrowheads="1"/>
        </xdr:cNvSpPr>
      </xdr:nvSpPr>
      <xdr:spPr>
        <a:xfrm>
          <a:off x="47625" y="8020050"/>
          <a:ext cx="2667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VAUD</a:t>
          </a:r>
        </a:p>
      </xdr:txBody>
    </xdr:sp>
    <xdr:clientData/>
  </xdr:twoCellAnchor>
  <xdr:twoCellAnchor>
    <xdr:from>
      <xdr:col>0</xdr:col>
      <xdr:colOff>47625</xdr:colOff>
      <xdr:row>29</xdr:row>
      <xdr:rowOff>9525</xdr:rowOff>
    </xdr:from>
    <xdr:to>
      <xdr:col>0</xdr:col>
      <xdr:colOff>295275</xdr:colOff>
      <xdr:row>33</xdr:row>
      <xdr:rowOff>0</xdr:rowOff>
    </xdr:to>
    <xdr:sp>
      <xdr:nvSpPr>
        <xdr:cNvPr id="14" name="TextBox 49"/>
        <xdr:cNvSpPr txBox="1">
          <a:spLocks noChangeArrowheads="1"/>
        </xdr:cNvSpPr>
      </xdr:nvSpPr>
      <xdr:spPr>
        <a:xfrm>
          <a:off x="47625" y="6981825"/>
          <a:ext cx="2476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VALAIS</a:t>
          </a:r>
        </a:p>
      </xdr:txBody>
    </xdr:sp>
    <xdr:clientData/>
  </xdr:twoCellAnchor>
  <xdr:twoCellAnchor>
    <xdr:from>
      <xdr:col>0</xdr:col>
      <xdr:colOff>342900</xdr:colOff>
      <xdr:row>0</xdr:row>
      <xdr:rowOff>190500</xdr:rowOff>
    </xdr:from>
    <xdr:to>
      <xdr:col>8</xdr:col>
      <xdr:colOff>152400</xdr:colOff>
      <xdr:row>0</xdr:row>
      <xdr:rowOff>762000</xdr:rowOff>
    </xdr:to>
    <xdr:sp>
      <xdr:nvSpPr>
        <xdr:cNvPr id="15" name="TextBox 50"/>
        <xdr:cNvSpPr txBox="1">
          <a:spLocks noChangeArrowheads="1"/>
        </xdr:cNvSpPr>
      </xdr:nvSpPr>
      <xdr:spPr>
        <a:xfrm>
          <a:off x="342900" y="190500"/>
          <a:ext cx="58007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INTERCANTONAL ROMAND DE DRESSAGE
par équipes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314325</xdr:colOff>
      <xdr:row>0</xdr:row>
      <xdr:rowOff>266700</xdr:rowOff>
    </xdr:from>
    <xdr:to>
      <xdr:col>20</xdr:col>
      <xdr:colOff>209550</xdr:colOff>
      <xdr:row>0</xdr:row>
      <xdr:rowOff>733425</xdr:rowOff>
    </xdr:to>
    <xdr:sp>
      <xdr:nvSpPr>
        <xdr:cNvPr id="16" name="TextBox 51"/>
        <xdr:cNvSpPr txBox="1">
          <a:spLocks noChangeArrowheads="1"/>
        </xdr:cNvSpPr>
      </xdr:nvSpPr>
      <xdr:spPr>
        <a:xfrm>
          <a:off x="7153275" y="266700"/>
          <a:ext cx="32385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Haras de Lully
18 octobre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6</xdr:row>
      <xdr:rowOff>47625</xdr:rowOff>
    </xdr:from>
    <xdr:to>
      <xdr:col>22</xdr:col>
      <xdr:colOff>0</xdr:colOff>
      <xdr:row>6</xdr:row>
      <xdr:rowOff>190500</xdr:rowOff>
    </xdr:to>
    <xdr:sp>
      <xdr:nvSpPr>
        <xdr:cNvPr id="17" name="TextBox 52"/>
        <xdr:cNvSpPr txBox="1">
          <a:spLocks noChangeArrowheads="1"/>
        </xdr:cNvSpPr>
      </xdr:nvSpPr>
      <xdr:spPr>
        <a:xfrm>
          <a:off x="11325225" y="22669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19050</xdr:rowOff>
    </xdr:from>
    <xdr:to>
      <xdr:col>10</xdr:col>
      <xdr:colOff>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81675" y="18097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points</a:t>
          </a:r>
        </a:p>
      </xdr:txBody>
    </xdr:sp>
    <xdr:clientData/>
  </xdr:twoCellAnchor>
  <xdr:twoCellAnchor>
    <xdr:from>
      <xdr:col>5</xdr:col>
      <xdr:colOff>9525</xdr:colOff>
      <xdr:row>3</xdr:row>
      <xdr:rowOff>19050</xdr:rowOff>
    </xdr:from>
    <xdr:to>
      <xdr:col>6</xdr:col>
      <xdr:colOff>47625</xdr:colOff>
      <xdr:row>3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057650" y="180975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points</a:t>
          </a:r>
        </a:p>
      </xdr:txBody>
    </xdr:sp>
    <xdr:clientData/>
  </xdr:twoCellAnchor>
  <xdr:twoCellAnchor>
    <xdr:from>
      <xdr:col>6</xdr:col>
      <xdr:colOff>85725</xdr:colOff>
      <xdr:row>3</xdr:row>
      <xdr:rowOff>19050</xdr:rowOff>
    </xdr:from>
    <xdr:to>
      <xdr:col>6</xdr:col>
      <xdr:colOff>428625</xdr:colOff>
      <xdr:row>3</xdr:row>
      <xdr:rowOff>180975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400550" y="1809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0</xdr:col>
      <xdr:colOff>361950</xdr:colOff>
      <xdr:row>0</xdr:row>
      <xdr:rowOff>257175</xdr:rowOff>
    </xdr:from>
    <xdr:to>
      <xdr:col>8</xdr:col>
      <xdr:colOff>171450</xdr:colOff>
      <xdr:row>0</xdr:row>
      <xdr:rowOff>914400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61950" y="257175"/>
          <a:ext cx="48768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INTERCANTONAL ROMAND DE DRESSAGE
par équipes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390525</xdr:colOff>
      <xdr:row>0</xdr:row>
      <xdr:rowOff>142875</xdr:rowOff>
    </xdr:from>
    <xdr:to>
      <xdr:col>20</xdr:col>
      <xdr:colOff>247650</xdr:colOff>
      <xdr:row>0</xdr:row>
      <xdr:rowOff>676275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724525" y="142875"/>
          <a:ext cx="3648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Centre équestre des Ilots, Martigny
14 octobre 2007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</xdr:row>
      <xdr:rowOff>9525</xdr:rowOff>
    </xdr:from>
    <xdr:to>
      <xdr:col>0</xdr:col>
      <xdr:colOff>314325</xdr:colOff>
      <xdr:row>8</xdr:row>
      <xdr:rowOff>38100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7625" y="2000250"/>
          <a:ext cx="2667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FRIBOURG</a:t>
          </a:r>
        </a:p>
      </xdr:txBody>
    </xdr:sp>
    <xdr:clientData/>
  </xdr:twoCellAnchor>
  <xdr:twoCellAnchor>
    <xdr:from>
      <xdr:col>0</xdr:col>
      <xdr:colOff>57150</xdr:colOff>
      <xdr:row>9</xdr:row>
      <xdr:rowOff>9525</xdr:rowOff>
    </xdr:from>
    <xdr:to>
      <xdr:col>0</xdr:col>
      <xdr:colOff>323850</xdr:colOff>
      <xdr:row>12</xdr:row>
      <xdr:rowOff>200025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7150" y="3038475"/>
          <a:ext cx="2667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GENÈVE</a:t>
          </a:r>
        </a:p>
      </xdr:txBody>
    </xdr: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304800</xdr:colOff>
      <xdr:row>18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7625" y="4076700"/>
          <a:ext cx="257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JURA</a:t>
          </a:r>
        </a:p>
      </xdr:txBody>
    </xdr:sp>
    <xdr:clientData/>
  </xdr:twoCellAnchor>
  <xdr:twoCellAnchor>
    <xdr:from>
      <xdr:col>0</xdr:col>
      <xdr:colOff>47625</xdr:colOff>
      <xdr:row>19</xdr:row>
      <xdr:rowOff>9525</xdr:rowOff>
    </xdr:from>
    <xdr:to>
      <xdr:col>0</xdr:col>
      <xdr:colOff>314325</xdr:colOff>
      <xdr:row>23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47625" y="5114925"/>
          <a:ext cx="266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NEUCHÂTEL  </a:t>
          </a:r>
        </a:p>
      </xdr:txBody>
    </xdr:sp>
    <xdr:clientData/>
  </xdr:twoCellAnchor>
  <xdr:twoCellAnchor>
    <xdr:from>
      <xdr:col>0</xdr:col>
      <xdr:colOff>47625</xdr:colOff>
      <xdr:row>24</xdr:row>
      <xdr:rowOff>9525</xdr:rowOff>
    </xdr:from>
    <xdr:to>
      <xdr:col>0</xdr:col>
      <xdr:colOff>295275</xdr:colOff>
      <xdr:row>28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7625" y="6153150"/>
          <a:ext cx="2476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TICCINO</a:t>
          </a:r>
        </a:p>
      </xdr:txBody>
    </xdr:sp>
    <xdr:clientData/>
  </xdr:twoCellAnchor>
  <xdr:oneCellAnchor>
    <xdr:from>
      <xdr:col>23</xdr:col>
      <xdr:colOff>66675</xdr:colOff>
      <xdr:row>18</xdr:row>
      <xdr:rowOff>0</xdr:rowOff>
    </xdr:from>
    <xdr:ext cx="76200" cy="200025"/>
    <xdr:sp>
      <xdr:nvSpPr>
        <xdr:cNvPr id="11" name="TextBox 14"/>
        <xdr:cNvSpPr txBox="1">
          <a:spLocks noChangeArrowheads="1"/>
        </xdr:cNvSpPr>
      </xdr:nvSpPr>
      <xdr:spPr>
        <a:xfrm>
          <a:off x="10944225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34</xdr:row>
      <xdr:rowOff>9525</xdr:rowOff>
    </xdr:from>
    <xdr:to>
      <xdr:col>0</xdr:col>
      <xdr:colOff>314325</xdr:colOff>
      <xdr:row>37</xdr:row>
      <xdr:rowOff>190500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7625" y="8229600"/>
          <a:ext cx="2667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VAUD</a:t>
          </a:r>
        </a:p>
      </xdr:txBody>
    </xdr:sp>
    <xdr:clientData/>
  </xdr:twoCellAnchor>
  <xdr:twoCellAnchor>
    <xdr:from>
      <xdr:col>0</xdr:col>
      <xdr:colOff>47625</xdr:colOff>
      <xdr:row>29</xdr:row>
      <xdr:rowOff>9525</xdr:rowOff>
    </xdr:from>
    <xdr:to>
      <xdr:col>0</xdr:col>
      <xdr:colOff>295275</xdr:colOff>
      <xdr:row>33</xdr:row>
      <xdr:rowOff>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7625" y="7191375"/>
          <a:ext cx="2476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VALAIS</a:t>
          </a:r>
        </a:p>
      </xdr:txBody>
    </xdr:sp>
    <xdr:clientData/>
  </xdr:twoCellAnchor>
  <xdr:twoCellAnchor>
    <xdr:from>
      <xdr:col>9</xdr:col>
      <xdr:colOff>152400</xdr:colOff>
      <xdr:row>0</xdr:row>
      <xdr:rowOff>695325</xdr:rowOff>
    </xdr:from>
    <xdr:to>
      <xdr:col>21</xdr:col>
      <xdr:colOff>38100</xdr:colOff>
      <xdr:row>0</xdr:row>
      <xdr:rowOff>1038225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5486400" y="695325"/>
          <a:ext cx="40576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classements après 1-ère manche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tabSelected="1" workbookViewId="0" topLeftCell="A1">
      <selection activeCell="AE20" sqref="AE20"/>
    </sheetView>
  </sheetViews>
  <sheetFormatPr defaultColWidth="9.140625" defaultRowHeight="12.75"/>
  <cols>
    <col min="1" max="1" width="5.57421875" style="13" customWidth="1"/>
    <col min="2" max="2" width="21.57421875" style="13" customWidth="1"/>
    <col min="3" max="3" width="28.57421875" style="13" customWidth="1"/>
    <col min="4" max="4" width="8.00390625" style="13" customWidth="1"/>
    <col min="5" max="5" width="6.7109375" style="13" customWidth="1"/>
    <col min="6" max="6" width="5.00390625" style="13" customWidth="1"/>
    <col min="7" max="7" width="7.7109375" style="13" customWidth="1"/>
    <col min="8" max="8" width="6.7109375" style="13" customWidth="1"/>
    <col min="9" max="9" width="5.00390625" style="13" customWidth="1"/>
    <col min="10" max="10" width="7.7109375" style="13" customWidth="1"/>
    <col min="11" max="11" width="11.140625" style="13" customWidth="1"/>
    <col min="12" max="12" width="2.00390625" style="13" customWidth="1"/>
    <col min="13" max="13" width="11.8515625" style="13" customWidth="1"/>
    <col min="14" max="14" width="2.00390625" style="13" customWidth="1"/>
    <col min="15" max="15" width="5.7109375" style="13" customWidth="1"/>
    <col min="16" max="16" width="2.00390625" style="13" customWidth="1"/>
    <col min="17" max="17" width="5.7109375" style="13" customWidth="1"/>
    <col min="18" max="18" width="2.00390625" style="13" customWidth="1"/>
    <col min="19" max="19" width="5.7109375" style="13" customWidth="1"/>
    <col min="20" max="20" width="2.00390625" style="13" customWidth="1"/>
    <col min="21" max="21" width="5.7109375" style="13" customWidth="1"/>
    <col min="22" max="16384" width="11.421875" style="13" customWidth="1"/>
  </cols>
  <sheetData>
    <row r="1" spans="9:11" ht="68.25" customHeight="1">
      <c r="I1" s="104"/>
      <c r="J1" s="104"/>
      <c r="K1" s="104"/>
    </row>
    <row r="2" spans="13:21" ht="15" customHeight="1">
      <c r="M2" s="112" t="s">
        <v>8</v>
      </c>
      <c r="N2" s="113"/>
      <c r="O2" s="113"/>
      <c r="P2" s="113"/>
      <c r="Q2" s="113"/>
      <c r="R2" s="113"/>
      <c r="S2" s="113"/>
      <c r="T2" s="113"/>
      <c r="U2" s="114"/>
    </row>
    <row r="3" spans="2:21" ht="41.25" customHeight="1">
      <c r="B3" s="14" t="s">
        <v>10</v>
      </c>
      <c r="C3" s="15" t="s">
        <v>3</v>
      </c>
      <c r="D3" s="16" t="s">
        <v>76</v>
      </c>
      <c r="E3" s="115" t="s">
        <v>6</v>
      </c>
      <c r="F3" s="116"/>
      <c r="G3" s="117"/>
      <c r="H3" s="115" t="s">
        <v>7</v>
      </c>
      <c r="I3" s="116"/>
      <c r="J3" s="117"/>
      <c r="K3" s="17" t="s">
        <v>13</v>
      </c>
      <c r="L3" s="18"/>
      <c r="M3" s="19" t="s">
        <v>5</v>
      </c>
      <c r="N3" s="18"/>
      <c r="O3" s="20" t="s">
        <v>0</v>
      </c>
      <c r="P3" s="18"/>
      <c r="Q3" s="21" t="s">
        <v>4</v>
      </c>
      <c r="R3" s="22"/>
      <c r="S3" s="20" t="s">
        <v>1</v>
      </c>
      <c r="T3" s="18"/>
      <c r="U3" s="20" t="s">
        <v>2</v>
      </c>
    </row>
    <row r="4" spans="2:22" ht="15.7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7"/>
      <c r="N4" s="28"/>
      <c r="O4" s="29"/>
      <c r="P4" s="28"/>
      <c r="Q4" s="29"/>
      <c r="R4" s="28"/>
      <c r="S4" s="30"/>
      <c r="T4" s="28"/>
      <c r="U4" s="29"/>
      <c r="V4" s="31"/>
    </row>
    <row r="5" spans="1:21" ht="17.25" customHeight="1">
      <c r="A5" s="34"/>
      <c r="B5" s="2" t="s">
        <v>23</v>
      </c>
      <c r="C5" s="3" t="s">
        <v>50</v>
      </c>
      <c r="D5" s="36" t="s">
        <v>0</v>
      </c>
      <c r="E5" s="105" t="s">
        <v>15</v>
      </c>
      <c r="F5" s="3">
        <v>515</v>
      </c>
      <c r="G5" s="38">
        <v>63.58024691358024</v>
      </c>
      <c r="H5" s="100" t="s">
        <v>19</v>
      </c>
      <c r="I5" s="3">
        <v>489</v>
      </c>
      <c r="J5" s="38">
        <v>58.214285714285715</v>
      </c>
      <c r="K5" s="42">
        <v>60.897266313932974</v>
      </c>
      <c r="L5" s="43"/>
      <c r="M5" s="44"/>
      <c r="N5" s="45"/>
      <c r="O5" s="46">
        <v>4</v>
      </c>
      <c r="P5" s="47"/>
      <c r="Q5" s="48"/>
      <c r="R5" s="45"/>
      <c r="S5" s="48"/>
      <c r="T5" s="45"/>
      <c r="U5" s="48"/>
    </row>
    <row r="6" spans="1:21" ht="17.25" customHeight="1">
      <c r="A6" s="34"/>
      <c r="B6" s="4" t="s">
        <v>24</v>
      </c>
      <c r="C6" s="5" t="s">
        <v>51</v>
      </c>
      <c r="D6" s="49" t="s">
        <v>9</v>
      </c>
      <c r="E6" s="106" t="s">
        <v>16</v>
      </c>
      <c r="F6" s="98">
        <v>611</v>
      </c>
      <c r="G6" s="101">
        <v>65.69892473118279</v>
      </c>
      <c r="H6" s="102" t="s">
        <v>20</v>
      </c>
      <c r="I6" s="6">
        <v>578</v>
      </c>
      <c r="J6" s="52">
        <v>62.1505376344086</v>
      </c>
      <c r="K6" s="56">
        <v>63.924731182795696</v>
      </c>
      <c r="L6" s="43"/>
      <c r="M6" s="57">
        <v>0.6522429156323705</v>
      </c>
      <c r="N6" s="45"/>
      <c r="O6" s="48"/>
      <c r="P6" s="47"/>
      <c r="Q6" s="46">
        <v>1</v>
      </c>
      <c r="R6" s="47"/>
      <c r="S6" s="48"/>
      <c r="T6" s="45"/>
      <c r="U6" s="48"/>
    </row>
    <row r="7" spans="1:21" ht="17.25" customHeight="1">
      <c r="A7" s="34"/>
      <c r="B7" s="7" t="s">
        <v>25</v>
      </c>
      <c r="C7" s="5" t="s">
        <v>52</v>
      </c>
      <c r="D7" s="49" t="s">
        <v>1</v>
      </c>
      <c r="E7" s="106" t="s">
        <v>17</v>
      </c>
      <c r="F7" s="6">
        <v>575</v>
      </c>
      <c r="G7" s="52">
        <v>61.827956989247305</v>
      </c>
      <c r="H7" s="102" t="s">
        <v>21</v>
      </c>
      <c r="I7" s="6">
        <v>535</v>
      </c>
      <c r="J7" s="52">
        <v>55.729166666666664</v>
      </c>
      <c r="K7" s="56">
        <v>58.778561827956985</v>
      </c>
      <c r="L7" s="58"/>
      <c r="M7" s="110">
        <v>2</v>
      </c>
      <c r="N7" s="47"/>
      <c r="O7" s="48"/>
      <c r="P7" s="47"/>
      <c r="Q7" s="48"/>
      <c r="R7" s="47"/>
      <c r="S7" s="46">
        <v>6</v>
      </c>
      <c r="T7" s="47"/>
      <c r="U7" s="48"/>
    </row>
    <row r="8" spans="1:21" ht="17.25" customHeight="1">
      <c r="A8" s="34"/>
      <c r="B8" s="8" t="s">
        <v>26</v>
      </c>
      <c r="C8" s="9" t="s">
        <v>53</v>
      </c>
      <c r="D8" s="59" t="s">
        <v>2</v>
      </c>
      <c r="E8" s="107" t="s">
        <v>18</v>
      </c>
      <c r="F8" s="10">
        <v>654</v>
      </c>
      <c r="G8" s="62">
        <v>72.66666666666667</v>
      </c>
      <c r="H8" s="103" t="s">
        <v>22</v>
      </c>
      <c r="I8" s="10">
        <v>787</v>
      </c>
      <c r="J8" s="62">
        <v>69.03508771929825</v>
      </c>
      <c r="K8" s="66">
        <v>70.85087719298247</v>
      </c>
      <c r="L8" s="58"/>
      <c r="M8" s="111"/>
      <c r="N8" s="47"/>
      <c r="O8" s="48"/>
      <c r="P8" s="47"/>
      <c r="Q8" s="48"/>
      <c r="R8" s="47"/>
      <c r="S8" s="48"/>
      <c r="T8" s="47"/>
      <c r="U8" s="46">
        <v>1</v>
      </c>
    </row>
    <row r="9" spans="1:21" ht="12.75" customHeight="1">
      <c r="A9" s="34"/>
      <c r="B9" s="11"/>
      <c r="C9" s="11"/>
      <c r="D9" s="68"/>
      <c r="E9" s="88"/>
      <c r="F9" s="99"/>
      <c r="G9" s="97">
        <v>67.31527943714325</v>
      </c>
      <c r="H9" s="88"/>
      <c r="I9" s="99"/>
      <c r="J9" s="81">
        <v>63.13330368933086</v>
      </c>
      <c r="K9" s="70"/>
      <c r="L9" s="71"/>
      <c r="M9" s="72"/>
      <c r="N9" s="73"/>
      <c r="O9" s="74"/>
      <c r="P9" s="73"/>
      <c r="Q9" s="74"/>
      <c r="R9" s="73"/>
      <c r="S9" s="74"/>
      <c r="T9" s="73"/>
      <c r="U9" s="74"/>
    </row>
    <row r="10" spans="1:21" ht="17.25" customHeight="1">
      <c r="A10" s="75"/>
      <c r="B10" s="2" t="s">
        <v>27</v>
      </c>
      <c r="C10" s="3" t="s">
        <v>54</v>
      </c>
      <c r="D10" s="76" t="s">
        <v>0</v>
      </c>
      <c r="E10" s="105" t="s">
        <v>15</v>
      </c>
      <c r="F10" s="3">
        <v>549</v>
      </c>
      <c r="G10" s="38">
        <v>67.77777777777777</v>
      </c>
      <c r="H10" s="100" t="s">
        <v>19</v>
      </c>
      <c r="I10" s="3">
        <v>554</v>
      </c>
      <c r="J10" s="38">
        <v>65.95238095238095</v>
      </c>
      <c r="K10" s="77">
        <v>66.86507936507937</v>
      </c>
      <c r="L10" s="43"/>
      <c r="M10" s="72"/>
      <c r="N10" s="45"/>
      <c r="O10" s="46">
        <v>2</v>
      </c>
      <c r="P10" s="47"/>
      <c r="Q10" s="48"/>
      <c r="R10" s="45"/>
      <c r="S10" s="48"/>
      <c r="T10" s="45"/>
      <c r="U10" s="48"/>
    </row>
    <row r="11" spans="1:21" ht="17.25" customHeight="1">
      <c r="A11" s="34"/>
      <c r="B11" s="7" t="s">
        <v>77</v>
      </c>
      <c r="C11" s="6" t="s">
        <v>78</v>
      </c>
      <c r="D11" s="49" t="s">
        <v>9</v>
      </c>
      <c r="E11" s="106" t="s">
        <v>16</v>
      </c>
      <c r="F11" s="98">
        <v>599</v>
      </c>
      <c r="G11" s="101">
        <v>64.40860215053763</v>
      </c>
      <c r="H11" s="102" t="s">
        <v>20</v>
      </c>
      <c r="I11" s="6">
        <v>580</v>
      </c>
      <c r="J11" s="52">
        <v>62.365591397849464</v>
      </c>
      <c r="K11" s="56">
        <v>63.38709677419355</v>
      </c>
      <c r="L11" s="43"/>
      <c r="M11" s="57">
        <v>0.6505092031153151</v>
      </c>
      <c r="N11" s="45"/>
      <c r="O11" s="48"/>
      <c r="P11" s="47"/>
      <c r="Q11" s="46">
        <v>3</v>
      </c>
      <c r="R11" s="47"/>
      <c r="S11" s="48"/>
      <c r="T11" s="45"/>
      <c r="U11" s="48"/>
    </row>
    <row r="12" spans="1:21" ht="17.25" customHeight="1">
      <c r="A12" s="34"/>
      <c r="B12" s="7" t="s">
        <v>28</v>
      </c>
      <c r="C12" s="6" t="s">
        <v>55</v>
      </c>
      <c r="D12" s="78" t="s">
        <v>1</v>
      </c>
      <c r="E12" s="106" t="s">
        <v>17</v>
      </c>
      <c r="F12" s="6">
        <v>571</v>
      </c>
      <c r="G12" s="52">
        <v>61.39784946236559</v>
      </c>
      <c r="H12" s="102" t="s">
        <v>21</v>
      </c>
      <c r="I12" s="6">
        <v>586</v>
      </c>
      <c r="J12" s="52">
        <v>61.041666666666664</v>
      </c>
      <c r="K12" s="56">
        <v>61.21975806451613</v>
      </c>
      <c r="L12" s="58"/>
      <c r="M12" s="110">
        <v>4</v>
      </c>
      <c r="N12" s="47"/>
      <c r="O12" s="48"/>
      <c r="P12" s="47"/>
      <c r="Q12" s="48"/>
      <c r="R12" s="47"/>
      <c r="S12" s="46">
        <v>4</v>
      </c>
      <c r="T12" s="47"/>
      <c r="U12" s="48"/>
    </row>
    <row r="13" spans="1:21" ht="17.25" customHeight="1">
      <c r="A13" s="34"/>
      <c r="B13" s="8" t="s">
        <v>29</v>
      </c>
      <c r="C13" s="10" t="s">
        <v>56</v>
      </c>
      <c r="D13" s="79" t="s">
        <v>2</v>
      </c>
      <c r="E13" s="107" t="s">
        <v>18</v>
      </c>
      <c r="F13" s="10">
        <v>584</v>
      </c>
      <c r="G13" s="62">
        <v>64.88888888888889</v>
      </c>
      <c r="H13" s="103" t="s">
        <v>22</v>
      </c>
      <c r="I13" s="10">
        <v>740</v>
      </c>
      <c r="J13" s="62">
        <v>64.91228070175438</v>
      </c>
      <c r="K13" s="66">
        <v>64.90058479532163</v>
      </c>
      <c r="L13" s="58"/>
      <c r="M13" s="111"/>
      <c r="N13" s="47"/>
      <c r="O13" s="48"/>
      <c r="P13" s="47"/>
      <c r="Q13" s="48"/>
      <c r="R13" s="47"/>
      <c r="S13" s="48"/>
      <c r="T13" s="47"/>
      <c r="U13" s="46">
        <v>4</v>
      </c>
    </row>
    <row r="14" spans="1:22" ht="12.75" customHeight="1">
      <c r="A14" s="34"/>
      <c r="B14" s="11"/>
      <c r="C14" s="11"/>
      <c r="D14" s="68"/>
      <c r="E14" s="108"/>
      <c r="F14" s="11"/>
      <c r="G14" s="81">
        <v>65.69175627240143</v>
      </c>
      <c r="H14" s="68"/>
      <c r="I14" s="99"/>
      <c r="J14" s="81">
        <v>64.41008435066159</v>
      </c>
      <c r="K14" s="70"/>
      <c r="L14" s="71"/>
      <c r="M14" s="72"/>
      <c r="N14" s="82"/>
      <c r="O14" s="83"/>
      <c r="P14" s="82"/>
      <c r="Q14" s="83"/>
      <c r="R14" s="82"/>
      <c r="S14" s="83"/>
      <c r="T14" s="82"/>
      <c r="U14" s="83"/>
      <c r="V14" s="84"/>
    </row>
    <row r="15" spans="1:21" ht="17.25" customHeight="1">
      <c r="A15" s="34"/>
      <c r="B15" s="2" t="s">
        <v>30</v>
      </c>
      <c r="C15" s="3" t="s">
        <v>57</v>
      </c>
      <c r="D15" s="76" t="s">
        <v>0</v>
      </c>
      <c r="E15" s="105" t="s">
        <v>15</v>
      </c>
      <c r="F15" s="3">
        <v>538</v>
      </c>
      <c r="G15" s="38">
        <v>66.41975308641975</v>
      </c>
      <c r="H15" s="100" t="s">
        <v>19</v>
      </c>
      <c r="I15" s="3">
        <v>504</v>
      </c>
      <c r="J15" s="38">
        <v>60</v>
      </c>
      <c r="K15" s="77">
        <v>63.20987654320987</v>
      </c>
      <c r="L15" s="43"/>
      <c r="M15" s="85"/>
      <c r="N15" s="45"/>
      <c r="O15" s="46">
        <v>3</v>
      </c>
      <c r="P15" s="47"/>
      <c r="Q15" s="48"/>
      <c r="R15" s="45"/>
      <c r="S15" s="48"/>
      <c r="T15" s="45"/>
      <c r="U15" s="48"/>
    </row>
    <row r="16" spans="1:21" ht="17.25" customHeight="1">
      <c r="A16" s="34"/>
      <c r="B16" s="7" t="s">
        <v>31</v>
      </c>
      <c r="C16" s="6" t="s">
        <v>58</v>
      </c>
      <c r="D16" s="49" t="s">
        <v>9</v>
      </c>
      <c r="E16" s="106" t="s">
        <v>16</v>
      </c>
      <c r="F16" s="98">
        <v>566</v>
      </c>
      <c r="G16" s="101">
        <v>60.86021505376343</v>
      </c>
      <c r="H16" s="102" t="s">
        <v>20</v>
      </c>
      <c r="I16" s="6">
        <v>550</v>
      </c>
      <c r="J16" s="52">
        <v>59.13978494623656</v>
      </c>
      <c r="K16" s="56">
        <v>60</v>
      </c>
      <c r="L16" s="43"/>
      <c r="M16" s="57">
        <v>0.6519433003556283</v>
      </c>
      <c r="N16" s="45"/>
      <c r="O16" s="48"/>
      <c r="P16" s="47"/>
      <c r="Q16" s="46">
        <v>4</v>
      </c>
      <c r="R16" s="47"/>
      <c r="S16" s="48"/>
      <c r="T16" s="45"/>
      <c r="U16" s="48"/>
    </row>
    <row r="17" spans="1:21" ht="17.25" customHeight="1">
      <c r="A17" s="34"/>
      <c r="B17" s="7" t="s">
        <v>32</v>
      </c>
      <c r="C17" s="6" t="s">
        <v>59</v>
      </c>
      <c r="D17" s="78" t="s">
        <v>1</v>
      </c>
      <c r="E17" s="106" t="s">
        <v>17</v>
      </c>
      <c r="F17" s="6">
        <v>608</v>
      </c>
      <c r="G17" s="52">
        <v>65.3763440860215</v>
      </c>
      <c r="H17" s="102" t="s">
        <v>21</v>
      </c>
      <c r="I17" s="6">
        <v>596</v>
      </c>
      <c r="J17" s="52">
        <v>62.08333333333333</v>
      </c>
      <c r="K17" s="56">
        <v>63.729838709677416</v>
      </c>
      <c r="L17" s="58"/>
      <c r="M17" s="110">
        <v>3</v>
      </c>
      <c r="N17" s="47"/>
      <c r="O17" s="48"/>
      <c r="P17" s="47"/>
      <c r="Q17" s="48"/>
      <c r="R17" s="47"/>
      <c r="S17" s="46">
        <v>2</v>
      </c>
      <c r="T17" s="47"/>
      <c r="U17" s="48"/>
    </row>
    <row r="18" spans="1:21" ht="17.25" customHeight="1">
      <c r="A18" s="34"/>
      <c r="B18" s="8" t="s">
        <v>33</v>
      </c>
      <c r="C18" s="10" t="s">
        <v>60</v>
      </c>
      <c r="D18" s="79" t="s">
        <v>2</v>
      </c>
      <c r="E18" s="107" t="s">
        <v>18</v>
      </c>
      <c r="F18" s="10">
        <v>634</v>
      </c>
      <c r="G18" s="62">
        <v>70.44444444444444</v>
      </c>
      <c r="H18" s="103" t="s">
        <v>22</v>
      </c>
      <c r="I18" s="10">
        <v>762</v>
      </c>
      <c r="J18" s="62">
        <v>66.8421052631579</v>
      </c>
      <c r="K18" s="66">
        <v>68.64327485380117</v>
      </c>
      <c r="L18" s="58"/>
      <c r="M18" s="111"/>
      <c r="N18" s="47"/>
      <c r="O18" s="48"/>
      <c r="P18" s="47"/>
      <c r="Q18" s="48"/>
      <c r="R18" s="47"/>
      <c r="S18" s="48"/>
      <c r="T18" s="47"/>
      <c r="U18" s="46">
        <v>2</v>
      </c>
    </row>
    <row r="19" spans="1:21" ht="12.75" customHeight="1">
      <c r="A19" s="34"/>
      <c r="B19" s="11"/>
      <c r="C19" s="11"/>
      <c r="D19" s="68"/>
      <c r="E19" s="108"/>
      <c r="F19" s="11"/>
      <c r="G19" s="81">
        <v>67.41351387229523</v>
      </c>
      <c r="H19" s="68"/>
      <c r="I19" s="99"/>
      <c r="J19" s="81">
        <v>62.97514619883043</v>
      </c>
      <c r="K19" s="70"/>
      <c r="L19" s="71"/>
      <c r="M19" s="72"/>
      <c r="N19" s="82"/>
      <c r="O19" s="83"/>
      <c r="P19" s="82"/>
      <c r="Q19" s="83"/>
      <c r="R19" s="82"/>
      <c r="S19" s="83"/>
      <c r="T19" s="82"/>
      <c r="U19" s="83"/>
    </row>
    <row r="20" spans="1:21" ht="17.25" customHeight="1">
      <c r="A20" s="34"/>
      <c r="B20" s="2" t="s">
        <v>34</v>
      </c>
      <c r="C20" s="3" t="s">
        <v>61</v>
      </c>
      <c r="D20" s="76" t="s">
        <v>0</v>
      </c>
      <c r="E20" s="105" t="s">
        <v>15</v>
      </c>
      <c r="F20" s="3">
        <v>514</v>
      </c>
      <c r="G20" s="38">
        <v>63.45679012345679</v>
      </c>
      <c r="H20" s="100" t="s">
        <v>19</v>
      </c>
      <c r="I20" s="3">
        <v>485</v>
      </c>
      <c r="J20" s="38">
        <v>57.73809523809524</v>
      </c>
      <c r="K20" s="77">
        <v>60.59744268077601</v>
      </c>
      <c r="L20" s="43"/>
      <c r="M20" s="85"/>
      <c r="N20" s="45"/>
      <c r="O20" s="46">
        <v>5</v>
      </c>
      <c r="P20" s="47"/>
      <c r="Q20" s="48"/>
      <c r="R20" s="45"/>
      <c r="S20" s="48"/>
      <c r="T20" s="45"/>
      <c r="U20" s="48"/>
    </row>
    <row r="21" spans="1:21" ht="17.25" customHeight="1">
      <c r="A21" s="34"/>
      <c r="B21" s="7" t="s">
        <v>35</v>
      </c>
      <c r="C21" s="6" t="s">
        <v>62</v>
      </c>
      <c r="D21" s="49" t="s">
        <v>9</v>
      </c>
      <c r="E21" s="106" t="s">
        <v>16</v>
      </c>
      <c r="F21" s="98">
        <v>606</v>
      </c>
      <c r="G21" s="101">
        <v>65.16129032258064</v>
      </c>
      <c r="H21" s="102" t="s">
        <v>20</v>
      </c>
      <c r="I21" s="6">
        <v>576</v>
      </c>
      <c r="J21" s="52">
        <v>61.93548387096774</v>
      </c>
      <c r="K21" s="56">
        <v>63.54838709677419</v>
      </c>
      <c r="L21" s="43"/>
      <c r="M21" s="57">
        <v>0.6471288829151733</v>
      </c>
      <c r="N21" s="45"/>
      <c r="O21" s="48"/>
      <c r="P21" s="47"/>
      <c r="Q21" s="46">
        <v>2</v>
      </c>
      <c r="R21" s="47"/>
      <c r="S21" s="48"/>
      <c r="T21" s="45"/>
      <c r="U21" s="48"/>
    </row>
    <row r="22" spans="1:21" ht="17.25" customHeight="1">
      <c r="A22" s="34"/>
      <c r="B22" s="7" t="s">
        <v>36</v>
      </c>
      <c r="C22" s="6" t="s">
        <v>63</v>
      </c>
      <c r="D22" s="78" t="s">
        <v>1</v>
      </c>
      <c r="E22" s="106" t="s">
        <v>17</v>
      </c>
      <c r="F22" s="6">
        <v>620</v>
      </c>
      <c r="G22" s="52">
        <v>66.66666666666666</v>
      </c>
      <c r="H22" s="102" t="s">
        <v>21</v>
      </c>
      <c r="I22" s="6">
        <v>630</v>
      </c>
      <c r="J22" s="52">
        <v>65.625</v>
      </c>
      <c r="K22" s="56">
        <v>66.14583333333333</v>
      </c>
      <c r="L22" s="58"/>
      <c r="M22" s="110">
        <v>5</v>
      </c>
      <c r="N22" s="47"/>
      <c r="O22" s="48"/>
      <c r="P22" s="47"/>
      <c r="Q22" s="48"/>
      <c r="R22" s="47"/>
      <c r="S22" s="46">
        <v>1</v>
      </c>
      <c r="T22" s="47"/>
      <c r="U22" s="48"/>
    </row>
    <row r="23" spans="1:21" ht="17.25" customHeight="1">
      <c r="A23" s="34"/>
      <c r="B23" s="8" t="s">
        <v>37</v>
      </c>
      <c r="C23" s="10" t="s">
        <v>64</v>
      </c>
      <c r="D23" s="79" t="s">
        <v>2</v>
      </c>
      <c r="E23" s="107" t="s">
        <v>18</v>
      </c>
      <c r="F23" s="10">
        <v>590</v>
      </c>
      <c r="G23" s="62">
        <v>65.55555555555556</v>
      </c>
      <c r="H23" s="103" t="s">
        <v>22</v>
      </c>
      <c r="I23" s="10">
        <v>722</v>
      </c>
      <c r="J23" s="62">
        <v>63.333333333333336</v>
      </c>
      <c r="K23" s="66">
        <v>64.44444444444444</v>
      </c>
      <c r="L23" s="58"/>
      <c r="M23" s="111"/>
      <c r="N23" s="47"/>
      <c r="O23" s="48"/>
      <c r="P23" s="47"/>
      <c r="Q23" s="48"/>
      <c r="R23" s="47"/>
      <c r="S23" s="48"/>
      <c r="T23" s="47"/>
      <c r="U23" s="46">
        <v>5</v>
      </c>
    </row>
    <row r="24" spans="1:21" ht="12.75" customHeight="1">
      <c r="A24" s="34"/>
      <c r="B24" s="11"/>
      <c r="C24" s="11"/>
      <c r="D24" s="68"/>
      <c r="E24" s="108"/>
      <c r="F24" s="11"/>
      <c r="G24" s="81">
        <v>65.79450418160096</v>
      </c>
      <c r="H24" s="68"/>
      <c r="I24" s="99"/>
      <c r="J24" s="81">
        <v>63.6312724014337</v>
      </c>
      <c r="K24" s="70"/>
      <c r="L24" s="71"/>
      <c r="M24" s="72"/>
      <c r="N24" s="82"/>
      <c r="O24" s="83"/>
      <c r="P24" s="82"/>
      <c r="Q24" s="83"/>
      <c r="R24" s="82"/>
      <c r="S24" s="83"/>
      <c r="T24" s="82"/>
      <c r="U24" s="83"/>
    </row>
    <row r="25" spans="1:21" ht="17.25" customHeight="1">
      <c r="A25" s="34"/>
      <c r="B25" s="2" t="s">
        <v>38</v>
      </c>
      <c r="C25" s="3" t="s">
        <v>65</v>
      </c>
      <c r="D25" s="76" t="s">
        <v>0</v>
      </c>
      <c r="E25" s="105" t="s">
        <v>15</v>
      </c>
      <c r="F25" s="3">
        <v>466</v>
      </c>
      <c r="G25" s="38">
        <v>57.53086419753087</v>
      </c>
      <c r="H25" s="100" t="s">
        <v>19</v>
      </c>
      <c r="I25" s="3">
        <v>485</v>
      </c>
      <c r="J25" s="38">
        <v>57.73809523809524</v>
      </c>
      <c r="K25" s="77">
        <v>57.63447971781305</v>
      </c>
      <c r="L25" s="43"/>
      <c r="M25" s="85"/>
      <c r="N25" s="45"/>
      <c r="O25" s="46">
        <v>6</v>
      </c>
      <c r="P25" s="47"/>
      <c r="Q25" s="48"/>
      <c r="R25" s="45"/>
      <c r="S25" s="48"/>
      <c r="T25" s="45"/>
      <c r="U25" s="48"/>
    </row>
    <row r="26" spans="1:21" ht="17.25" customHeight="1">
      <c r="A26" s="34"/>
      <c r="B26" s="7" t="s">
        <v>39</v>
      </c>
      <c r="C26" s="6" t="s">
        <v>66</v>
      </c>
      <c r="D26" s="49" t="s">
        <v>9</v>
      </c>
      <c r="E26" s="106" t="s">
        <v>16</v>
      </c>
      <c r="F26" s="98">
        <v>558</v>
      </c>
      <c r="G26" s="101">
        <v>60</v>
      </c>
      <c r="H26" s="102" t="s">
        <v>20</v>
      </c>
      <c r="I26" s="6">
        <v>539</v>
      </c>
      <c r="J26" s="52">
        <v>57.956989247311824</v>
      </c>
      <c r="K26" s="56">
        <v>58.97849462365591</v>
      </c>
      <c r="L26" s="43"/>
      <c r="M26" s="57">
        <v>0.5901933457074585</v>
      </c>
      <c r="N26" s="45"/>
      <c r="O26" s="48"/>
      <c r="P26" s="47"/>
      <c r="Q26" s="46">
        <v>5</v>
      </c>
      <c r="R26" s="47"/>
      <c r="S26" s="48"/>
      <c r="T26" s="45"/>
      <c r="U26" s="48"/>
    </row>
    <row r="27" spans="1:21" ht="17.25" customHeight="1">
      <c r="A27" s="34"/>
      <c r="B27" s="7" t="s">
        <v>40</v>
      </c>
      <c r="C27" s="6" t="s">
        <v>67</v>
      </c>
      <c r="D27" s="78" t="s">
        <v>1</v>
      </c>
      <c r="E27" s="106" t="s">
        <v>17</v>
      </c>
      <c r="F27" s="6">
        <v>551</v>
      </c>
      <c r="G27" s="52">
        <v>59.247311827956985</v>
      </c>
      <c r="H27" s="102" t="s">
        <v>21</v>
      </c>
      <c r="I27" s="6">
        <v>551</v>
      </c>
      <c r="J27" s="52">
        <v>57.39583333333333</v>
      </c>
      <c r="K27" s="56">
        <v>58.32157258064515</v>
      </c>
      <c r="L27" s="58"/>
      <c r="M27" s="110">
        <v>7</v>
      </c>
      <c r="N27" s="47"/>
      <c r="O27" s="48"/>
      <c r="P27" s="47"/>
      <c r="Q27" s="48"/>
      <c r="R27" s="47"/>
      <c r="S27" s="46">
        <v>7</v>
      </c>
      <c r="T27" s="47"/>
      <c r="U27" s="48"/>
    </row>
    <row r="28" spans="1:21" ht="17.25" customHeight="1">
      <c r="A28" s="34"/>
      <c r="B28" s="8" t="s">
        <v>41</v>
      </c>
      <c r="C28" s="10" t="s">
        <v>68</v>
      </c>
      <c r="D28" s="79" t="s">
        <v>2</v>
      </c>
      <c r="E28" s="107" t="s">
        <v>18</v>
      </c>
      <c r="F28" s="10">
        <v>556</v>
      </c>
      <c r="G28" s="62">
        <v>61.77777777777778</v>
      </c>
      <c r="H28" s="103" t="s">
        <v>22</v>
      </c>
      <c r="I28" s="10">
        <v>654</v>
      </c>
      <c r="J28" s="62">
        <v>57.36842105263158</v>
      </c>
      <c r="K28" s="66">
        <v>59.57309941520468</v>
      </c>
      <c r="L28" s="58"/>
      <c r="M28" s="111"/>
      <c r="N28" s="47"/>
      <c r="O28" s="48"/>
      <c r="P28" s="47"/>
      <c r="Q28" s="48"/>
      <c r="R28" s="47"/>
      <c r="S28" s="48"/>
      <c r="T28" s="47"/>
      <c r="U28" s="46">
        <v>7</v>
      </c>
    </row>
    <row r="29" spans="1:21" ht="12.75" customHeight="1">
      <c r="A29" s="34"/>
      <c r="B29" s="11"/>
      <c r="C29" s="11"/>
      <c r="D29" s="68"/>
      <c r="E29" s="108"/>
      <c r="F29" s="11"/>
      <c r="G29" s="81">
        <v>60.34169653524492</v>
      </c>
      <c r="H29" s="68"/>
      <c r="I29" s="99"/>
      <c r="J29" s="81">
        <v>57.696972606246796</v>
      </c>
      <c r="K29" s="70"/>
      <c r="L29" s="71"/>
      <c r="M29" s="72"/>
      <c r="N29" s="73"/>
      <c r="O29" s="74"/>
      <c r="P29" s="73"/>
      <c r="Q29" s="74"/>
      <c r="R29" s="73"/>
      <c r="S29" s="74"/>
      <c r="T29" s="73"/>
      <c r="U29" s="74"/>
    </row>
    <row r="30" spans="1:21" ht="17.25" customHeight="1">
      <c r="A30" s="34"/>
      <c r="B30" s="2" t="s">
        <v>42</v>
      </c>
      <c r="C30" s="3" t="s">
        <v>69</v>
      </c>
      <c r="D30" s="76" t="s">
        <v>0</v>
      </c>
      <c r="E30" s="105" t="s">
        <v>15</v>
      </c>
      <c r="F30" s="3">
        <v>456</v>
      </c>
      <c r="G30" s="38">
        <v>56.29629629629629</v>
      </c>
      <c r="H30" s="100" t="s">
        <v>19</v>
      </c>
      <c r="I30" s="3">
        <v>490</v>
      </c>
      <c r="J30" s="38">
        <v>58.33333333333334</v>
      </c>
      <c r="K30" s="77">
        <v>57.31481481481482</v>
      </c>
      <c r="L30" s="43"/>
      <c r="M30" s="85"/>
      <c r="N30" s="45"/>
      <c r="O30" s="46">
        <v>7</v>
      </c>
      <c r="P30" s="47"/>
      <c r="Q30" s="48"/>
      <c r="R30" s="45"/>
      <c r="S30" s="48"/>
      <c r="T30" s="45"/>
      <c r="U30" s="48"/>
    </row>
    <row r="31" spans="1:21" ht="17.25" customHeight="1">
      <c r="A31" s="34"/>
      <c r="B31" s="7" t="s">
        <v>43</v>
      </c>
      <c r="C31" s="6" t="s">
        <v>70</v>
      </c>
      <c r="D31" s="49" t="s">
        <v>9</v>
      </c>
      <c r="E31" s="106" t="s">
        <v>16</v>
      </c>
      <c r="F31" s="98">
        <v>533</v>
      </c>
      <c r="G31" s="101">
        <v>57.31182795698924</v>
      </c>
      <c r="H31" s="102" t="s">
        <v>20</v>
      </c>
      <c r="I31" s="6">
        <v>537</v>
      </c>
      <c r="J31" s="52">
        <v>57.74193548387097</v>
      </c>
      <c r="K31" s="56">
        <v>57.526881720430104</v>
      </c>
      <c r="L31" s="43"/>
      <c r="M31" s="57">
        <v>0.6099897621517952</v>
      </c>
      <c r="N31" s="45"/>
      <c r="O31" s="86"/>
      <c r="P31" s="47"/>
      <c r="Q31" s="46">
        <v>7</v>
      </c>
      <c r="R31" s="47"/>
      <c r="S31" s="48"/>
      <c r="T31" s="45"/>
      <c r="U31" s="48"/>
    </row>
    <row r="32" spans="1:21" ht="17.25" customHeight="1">
      <c r="A32" s="34"/>
      <c r="B32" s="7" t="s">
        <v>44</v>
      </c>
      <c r="C32" s="6" t="s">
        <v>71</v>
      </c>
      <c r="D32" s="78" t="s">
        <v>1</v>
      </c>
      <c r="E32" s="106" t="s">
        <v>17</v>
      </c>
      <c r="F32" s="6">
        <v>584</v>
      </c>
      <c r="G32" s="52">
        <v>62.79569892473118</v>
      </c>
      <c r="H32" s="102" t="s">
        <v>21</v>
      </c>
      <c r="I32" s="6">
        <v>589</v>
      </c>
      <c r="J32" s="52">
        <v>61.354166666666664</v>
      </c>
      <c r="K32" s="56">
        <v>62.07493279569892</v>
      </c>
      <c r="L32" s="58"/>
      <c r="M32" s="110">
        <v>6</v>
      </c>
      <c r="N32" s="47"/>
      <c r="O32" s="48"/>
      <c r="P32" s="47"/>
      <c r="Q32" s="86"/>
      <c r="R32" s="47"/>
      <c r="S32" s="46">
        <v>3</v>
      </c>
      <c r="T32" s="47"/>
      <c r="U32" s="48"/>
    </row>
    <row r="33" spans="1:21" ht="17.25" customHeight="1">
      <c r="A33" s="87"/>
      <c r="B33" s="8" t="s">
        <v>45</v>
      </c>
      <c r="C33" s="10" t="s">
        <v>79</v>
      </c>
      <c r="D33" s="79" t="s">
        <v>2</v>
      </c>
      <c r="E33" s="107" t="s">
        <v>18</v>
      </c>
      <c r="F33" s="10">
        <v>580</v>
      </c>
      <c r="G33" s="62">
        <v>64.44444444444444</v>
      </c>
      <c r="H33" s="103" t="s">
        <v>22</v>
      </c>
      <c r="I33" s="10">
        <v>704</v>
      </c>
      <c r="J33" s="62">
        <v>61.75438596491228</v>
      </c>
      <c r="K33" s="66">
        <v>63.099415204678365</v>
      </c>
      <c r="L33" s="58"/>
      <c r="M33" s="111"/>
      <c r="N33" s="47"/>
      <c r="O33" s="48"/>
      <c r="P33" s="47"/>
      <c r="Q33" s="48"/>
      <c r="R33" s="47"/>
      <c r="S33" s="86"/>
      <c r="T33" s="47"/>
      <c r="U33" s="46">
        <v>6</v>
      </c>
    </row>
    <row r="34" spans="1:21" ht="12.75" customHeight="1">
      <c r="A34" s="87"/>
      <c r="B34" s="1"/>
      <c r="C34" s="1"/>
      <c r="E34" s="109"/>
      <c r="F34" s="1"/>
      <c r="G34" s="89">
        <v>61.517323775388284</v>
      </c>
      <c r="H34" s="88"/>
      <c r="I34" s="99"/>
      <c r="J34" s="89">
        <v>60.48062865497076</v>
      </c>
      <c r="K34" s="90"/>
      <c r="L34" s="71"/>
      <c r="M34" s="31"/>
      <c r="N34" s="73"/>
      <c r="O34" s="91"/>
      <c r="P34" s="73"/>
      <c r="Q34" s="91"/>
      <c r="R34" s="73"/>
      <c r="S34" s="91"/>
      <c r="T34" s="47"/>
      <c r="U34" s="92"/>
    </row>
    <row r="35" spans="1:21" ht="17.25" customHeight="1">
      <c r="A35" s="93"/>
      <c r="B35" s="2" t="s">
        <v>46</v>
      </c>
      <c r="C35" s="3" t="s">
        <v>72</v>
      </c>
      <c r="D35" s="76" t="s">
        <v>0</v>
      </c>
      <c r="E35" s="105" t="s">
        <v>15</v>
      </c>
      <c r="F35" s="3">
        <v>564</v>
      </c>
      <c r="G35" s="38">
        <v>69.62962962962962</v>
      </c>
      <c r="H35" s="100" t="s">
        <v>19</v>
      </c>
      <c r="I35" s="3">
        <v>558</v>
      </c>
      <c r="J35" s="38">
        <v>66.42857142857143</v>
      </c>
      <c r="K35" s="77">
        <v>68.02910052910053</v>
      </c>
      <c r="L35" s="43"/>
      <c r="M35" s="85"/>
      <c r="N35" s="45"/>
      <c r="O35" s="46">
        <v>1</v>
      </c>
      <c r="P35" s="47"/>
      <c r="Q35" s="48"/>
      <c r="R35" s="45"/>
      <c r="S35" s="48"/>
      <c r="T35" s="73"/>
      <c r="U35" s="48"/>
    </row>
    <row r="36" spans="1:21" ht="17.25" customHeight="1">
      <c r="A36" s="93"/>
      <c r="B36" s="7" t="s">
        <v>47</v>
      </c>
      <c r="C36" s="6" t="s">
        <v>73</v>
      </c>
      <c r="D36" s="49" t="s">
        <v>9</v>
      </c>
      <c r="E36" s="106" t="s">
        <v>16</v>
      </c>
      <c r="F36" s="98">
        <v>583</v>
      </c>
      <c r="G36" s="101">
        <v>62.68817204301075</v>
      </c>
      <c r="H36" s="102" t="s">
        <v>20</v>
      </c>
      <c r="I36" s="6">
        <v>502</v>
      </c>
      <c r="J36" s="52">
        <v>53.97849462365591</v>
      </c>
      <c r="K36" s="56">
        <v>58.33333333333333</v>
      </c>
      <c r="L36" s="43"/>
      <c r="M36" s="57">
        <v>0.6587890331413959</v>
      </c>
      <c r="N36" s="94"/>
      <c r="O36" s="95"/>
      <c r="P36" s="47"/>
      <c r="Q36" s="46">
        <v>6</v>
      </c>
      <c r="R36" s="47"/>
      <c r="S36" s="48"/>
      <c r="T36" s="45"/>
      <c r="U36" s="48"/>
    </row>
    <row r="37" spans="1:21" ht="17.25" customHeight="1">
      <c r="A37" s="93"/>
      <c r="B37" s="7" t="s">
        <v>48</v>
      </c>
      <c r="C37" s="6" t="s">
        <v>74</v>
      </c>
      <c r="D37" s="78" t="s">
        <v>1</v>
      </c>
      <c r="E37" s="106" t="s">
        <v>17</v>
      </c>
      <c r="F37" s="6">
        <v>536</v>
      </c>
      <c r="G37" s="52">
        <v>57.634408602150536</v>
      </c>
      <c r="H37" s="102" t="s">
        <v>21</v>
      </c>
      <c r="I37" s="6">
        <v>586</v>
      </c>
      <c r="J37" s="52">
        <v>61.041666666666664</v>
      </c>
      <c r="K37" s="56">
        <v>59.3380376344086</v>
      </c>
      <c r="L37" s="58"/>
      <c r="M37" s="110">
        <v>1</v>
      </c>
      <c r="N37" s="94"/>
      <c r="O37" s="95"/>
      <c r="P37" s="94"/>
      <c r="Q37" s="95"/>
      <c r="R37" s="47"/>
      <c r="S37" s="46">
        <v>5</v>
      </c>
      <c r="T37" s="45"/>
      <c r="U37" s="48"/>
    </row>
    <row r="38" spans="1:21" ht="17.25" customHeight="1">
      <c r="A38" s="93"/>
      <c r="B38" s="8" t="s">
        <v>49</v>
      </c>
      <c r="C38" s="10" t="s">
        <v>75</v>
      </c>
      <c r="D38" s="79" t="s">
        <v>2</v>
      </c>
      <c r="E38" s="107" t="s">
        <v>18</v>
      </c>
      <c r="F38" s="10">
        <v>632</v>
      </c>
      <c r="G38" s="62">
        <v>70.22222222222221</v>
      </c>
      <c r="H38" s="103" t="s">
        <v>22</v>
      </c>
      <c r="I38" s="10">
        <v>744</v>
      </c>
      <c r="J38" s="62">
        <v>65.26315789473685</v>
      </c>
      <c r="K38" s="66">
        <v>67.74269005847952</v>
      </c>
      <c r="L38" s="58"/>
      <c r="M38" s="111"/>
      <c r="N38" s="94"/>
      <c r="O38" s="95"/>
      <c r="P38" s="94"/>
      <c r="Q38" s="95"/>
      <c r="R38" s="94"/>
      <c r="S38" s="95"/>
      <c r="T38" s="47"/>
      <c r="U38" s="46">
        <v>3</v>
      </c>
    </row>
    <row r="39" spans="1:20" ht="18">
      <c r="A39" s="93"/>
      <c r="G39" s="89">
        <v>67.51334129828753</v>
      </c>
      <c r="H39" s="88"/>
      <c r="I39" s="80"/>
      <c r="J39" s="89">
        <v>64.24446532999166</v>
      </c>
      <c r="T39" s="96"/>
    </row>
    <row r="40" ht="12.75">
      <c r="A40" s="93"/>
    </row>
    <row r="41" ht="12.75">
      <c r="A41" s="93"/>
    </row>
    <row r="42" ht="12.75">
      <c r="A42" s="93"/>
    </row>
  </sheetData>
  <sheetProtection/>
  <mergeCells count="10">
    <mergeCell ref="E3:G3"/>
    <mergeCell ref="H3:J3"/>
    <mergeCell ref="M17:M18"/>
    <mergeCell ref="M22:M23"/>
    <mergeCell ref="M37:M38"/>
    <mergeCell ref="M7:M8"/>
    <mergeCell ref="M12:M13"/>
    <mergeCell ref="M2:U2"/>
    <mergeCell ref="M27:M28"/>
    <mergeCell ref="M32:M33"/>
  </mergeCells>
  <printOptions horizontalCentered="1"/>
  <pageMargins left="0" right="0" top="0" bottom="0" header="0.1968503937007874" footer="0.1968503937007874"/>
  <pageSetup fitToHeight="1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2"/>
  <sheetViews>
    <sheetView showGridLines="0" showZeros="0" workbookViewId="0" topLeftCell="A1">
      <selection activeCell="G5" sqref="G5"/>
    </sheetView>
  </sheetViews>
  <sheetFormatPr defaultColWidth="9.140625" defaultRowHeight="12.75"/>
  <cols>
    <col min="1" max="1" width="5.57421875" style="13" customWidth="1"/>
    <col min="2" max="2" width="19.7109375" style="13" customWidth="1"/>
    <col min="3" max="3" width="23.28125" style="13" customWidth="1"/>
    <col min="4" max="4" width="7.421875" style="13" customWidth="1"/>
    <col min="5" max="5" width="4.7109375" style="13" customWidth="1"/>
    <col min="6" max="6" width="4.00390625" style="13" customWidth="1"/>
    <col min="7" max="7" width="6.7109375" style="13" customWidth="1"/>
    <col min="8" max="8" width="4.57421875" style="13" customWidth="1"/>
    <col min="9" max="9" width="4.00390625" style="13" customWidth="1"/>
    <col min="10" max="10" width="6.7109375" style="13" customWidth="1"/>
    <col min="11" max="11" width="11.140625" style="13" customWidth="1"/>
    <col min="12" max="12" width="2.00390625" style="13" customWidth="1"/>
    <col min="13" max="13" width="11.8515625" style="13" customWidth="1"/>
    <col min="14" max="14" width="2.00390625" style="13" customWidth="1"/>
    <col min="15" max="15" width="5.7109375" style="13" customWidth="1"/>
    <col min="16" max="16" width="2.00390625" style="13" customWidth="1"/>
    <col min="17" max="17" width="5.7109375" style="13" customWidth="1"/>
    <col min="18" max="18" width="2.00390625" style="13" customWidth="1"/>
    <col min="19" max="19" width="5.7109375" style="13" customWidth="1"/>
    <col min="20" max="20" width="2.00390625" style="13" customWidth="1"/>
    <col min="21" max="21" width="5.7109375" style="13" customWidth="1"/>
    <col min="22" max="22" width="11.421875" style="13" customWidth="1"/>
    <col min="23" max="23" width="9.140625" style="13" customWidth="1"/>
    <col min="24" max="24" width="4.7109375" style="13" customWidth="1"/>
    <col min="25" max="25" width="7.421875" style="13" customWidth="1"/>
    <col min="26" max="26" width="4.7109375" style="13" customWidth="1"/>
    <col min="27" max="27" width="7.421875" style="13" customWidth="1"/>
    <col min="28" max="28" width="4.7109375" style="13" customWidth="1"/>
    <col min="29" max="29" width="7.421875" style="13" customWidth="1"/>
    <col min="30" max="30" width="4.7109375" style="13" customWidth="1"/>
    <col min="31" max="31" width="7.421875" style="13" customWidth="1"/>
    <col min="32" max="16384" width="11.421875" style="13" customWidth="1"/>
  </cols>
  <sheetData>
    <row r="1" ht="84.75" customHeight="1"/>
    <row r="2" spans="13:21" ht="15" customHeight="1">
      <c r="M2" s="112" t="s">
        <v>8</v>
      </c>
      <c r="N2" s="113"/>
      <c r="O2" s="113"/>
      <c r="P2" s="113"/>
      <c r="Q2" s="113"/>
      <c r="R2" s="113"/>
      <c r="S2" s="113"/>
      <c r="T2" s="113"/>
      <c r="U2" s="114"/>
    </row>
    <row r="3" spans="2:31" ht="41.25" customHeight="1">
      <c r="B3" s="14" t="s">
        <v>10</v>
      </c>
      <c r="C3" s="15" t="s">
        <v>3</v>
      </c>
      <c r="D3" s="16" t="s">
        <v>11</v>
      </c>
      <c r="E3" s="115" t="s">
        <v>6</v>
      </c>
      <c r="F3" s="116"/>
      <c r="G3" s="117"/>
      <c r="H3" s="115"/>
      <c r="I3" s="116"/>
      <c r="J3" s="117"/>
      <c r="K3" s="17" t="s">
        <v>14</v>
      </c>
      <c r="L3" s="18"/>
      <c r="M3" s="19" t="s">
        <v>5</v>
      </c>
      <c r="N3" s="18"/>
      <c r="O3" s="20" t="s">
        <v>0</v>
      </c>
      <c r="P3" s="18"/>
      <c r="Q3" s="21" t="s">
        <v>4</v>
      </c>
      <c r="R3" s="22"/>
      <c r="S3" s="20" t="s">
        <v>1</v>
      </c>
      <c r="T3" s="18"/>
      <c r="U3" s="20" t="s">
        <v>2</v>
      </c>
      <c r="W3" s="23" t="s">
        <v>12</v>
      </c>
      <c r="Y3" s="24" t="s">
        <v>0</v>
      </c>
      <c r="AA3" s="23" t="s">
        <v>4</v>
      </c>
      <c r="AC3" s="24" t="s">
        <v>1</v>
      </c>
      <c r="AE3" s="24" t="s">
        <v>2</v>
      </c>
    </row>
    <row r="4" spans="2:32" ht="15.7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7"/>
      <c r="N4" s="28"/>
      <c r="O4" s="29"/>
      <c r="P4" s="28"/>
      <c r="Q4" s="29"/>
      <c r="R4" s="28"/>
      <c r="S4" s="30"/>
      <c r="T4" s="28"/>
      <c r="U4" s="29"/>
      <c r="V4" s="31"/>
      <c r="W4" s="32">
        <f>$M$6</f>
        <v>0.6731527943714325</v>
      </c>
      <c r="X4" s="33">
        <f>IF(M6=0,"",RANK(W4,W4:W10))</f>
        <v>3</v>
      </c>
      <c r="Y4" s="31">
        <f>$K$5</f>
        <v>63.58024691358024</v>
      </c>
      <c r="Z4" s="33">
        <f>IF(F5=0,"",RANK(Y4,Y4:Y10))</f>
        <v>4</v>
      </c>
      <c r="AA4" s="31">
        <f>$K$6</f>
        <v>65.69892473118279</v>
      </c>
      <c r="AB4" s="33">
        <f>IF(F6=0,"",RANK(AA4,AA4:AA10))</f>
        <v>1</v>
      </c>
      <c r="AC4" s="31">
        <f>$K$7</f>
        <v>61.827956989247305</v>
      </c>
      <c r="AD4" s="33">
        <f>IF(F7=0,"",RANK(AC4,AC4:AC10))</f>
        <v>4</v>
      </c>
      <c r="AE4" s="31">
        <f>$K$8</f>
        <v>72.66666666666667</v>
      </c>
      <c r="AF4" s="33">
        <f>IF(F8=0,"",RANK(AE4,AE4:AE10))</f>
        <v>1</v>
      </c>
    </row>
    <row r="5" spans="1:32" ht="17.25" customHeight="1">
      <c r="A5" s="34"/>
      <c r="B5" s="2"/>
      <c r="C5" s="3"/>
      <c r="D5" s="36" t="s">
        <v>0</v>
      </c>
      <c r="E5" s="37" t="str">
        <f>final!E5</f>
        <v>FB-01</v>
      </c>
      <c r="F5" s="35">
        <f>final!F5</f>
        <v>515</v>
      </c>
      <c r="G5" s="38">
        <f>final!G5</f>
        <v>63.58024691358024</v>
      </c>
      <c r="H5" s="39"/>
      <c r="I5" s="40"/>
      <c r="J5" s="41"/>
      <c r="K5" s="42">
        <f>G5</f>
        <v>63.58024691358024</v>
      </c>
      <c r="L5" s="43"/>
      <c r="M5" s="44"/>
      <c r="N5" s="45"/>
      <c r="O5" s="46">
        <f>$Z$4</f>
        <v>4</v>
      </c>
      <c r="P5" s="47"/>
      <c r="Q5" s="48"/>
      <c r="R5" s="45"/>
      <c r="S5" s="48"/>
      <c r="T5" s="45"/>
      <c r="U5" s="48"/>
      <c r="W5" s="32">
        <f>$M$11</f>
        <v>0.6569175627240144</v>
      </c>
      <c r="X5" s="33">
        <f>IF(M11=0,"",RANK(W5,W4:W10))</f>
        <v>5</v>
      </c>
      <c r="Y5" s="31">
        <f>$K$10</f>
        <v>67.77777777777777</v>
      </c>
      <c r="Z5" s="33">
        <f>IF(F10=0,"",RANK(Y5,Y4:Y10))</f>
        <v>2</v>
      </c>
      <c r="AA5" s="31">
        <f>$K$11</f>
        <v>64.40860215053763</v>
      </c>
      <c r="AB5" s="33">
        <f>IF(F11=0,"",RANK(AA5,AA4:AA10))</f>
        <v>3</v>
      </c>
      <c r="AC5" s="31">
        <f>$K$12</f>
        <v>61.39784946236559</v>
      </c>
      <c r="AD5" s="33">
        <f>IF(F12=0,"",RANK(AC5,AC4:AC10))</f>
        <v>5</v>
      </c>
      <c r="AE5" s="31">
        <f>$K$13</f>
        <v>64.88888888888889</v>
      </c>
      <c r="AF5" s="33">
        <f>IF(F13=0,"",RANK(AE5,AE4:AE10))</f>
        <v>5</v>
      </c>
    </row>
    <row r="6" spans="1:32" ht="17.25" customHeight="1">
      <c r="A6" s="34"/>
      <c r="B6" s="4"/>
      <c r="C6" s="5"/>
      <c r="D6" s="49" t="s">
        <v>9</v>
      </c>
      <c r="E6" s="50" t="str">
        <f>final!E6</f>
        <v>FB-05</v>
      </c>
      <c r="F6" s="51">
        <f>final!F6</f>
        <v>611</v>
      </c>
      <c r="G6" s="52">
        <f>final!G6</f>
        <v>65.69892473118279</v>
      </c>
      <c r="H6" s="53"/>
      <c r="I6" s="54"/>
      <c r="J6" s="55"/>
      <c r="K6" s="56">
        <f>G6</f>
        <v>65.69892473118279</v>
      </c>
      <c r="L6" s="43"/>
      <c r="M6" s="57">
        <f>IF(W11="",G9/100,0)</f>
        <v>0.6731527943714325</v>
      </c>
      <c r="N6" s="45"/>
      <c r="O6" s="48"/>
      <c r="P6" s="47"/>
      <c r="Q6" s="46">
        <f>$AB$4</f>
        <v>1</v>
      </c>
      <c r="R6" s="47"/>
      <c r="S6" s="48"/>
      <c r="T6" s="45"/>
      <c r="U6" s="48"/>
      <c r="W6" s="32">
        <f>$M$16</f>
        <v>0.6741351387229523</v>
      </c>
      <c r="X6" s="33">
        <f>IF(M16=0,"",RANK(W6,W4:W10))</f>
        <v>2</v>
      </c>
      <c r="Y6" s="31">
        <f>$K$15</f>
        <v>66.41975308641975</v>
      </c>
      <c r="Z6" s="33">
        <f>IF(F15=0,"",RANK(Y6,Y4:Y10))</f>
        <v>3</v>
      </c>
      <c r="AA6" s="31">
        <f>$K$16</f>
        <v>60.86021505376343</v>
      </c>
      <c r="AB6" s="33">
        <f>IF(F16=0,"",RANK(AA6,AA4:AA10))</f>
        <v>5</v>
      </c>
      <c r="AC6" s="31">
        <f>$K$17</f>
        <v>65.3763440860215</v>
      </c>
      <c r="AD6" s="33">
        <f>IF(F17=0,"",RANK(AC6,AC4:AC10))</f>
        <v>2</v>
      </c>
      <c r="AE6" s="31">
        <f>$K$18</f>
        <v>70.44444444444444</v>
      </c>
      <c r="AF6" s="33">
        <f>IF(F18=0,"",RANK(AE6,AE4:AE10))</f>
        <v>2</v>
      </c>
    </row>
    <row r="7" spans="1:32" ht="17.25" customHeight="1">
      <c r="A7" s="34"/>
      <c r="B7" s="7"/>
      <c r="C7" s="5"/>
      <c r="D7" s="49" t="s">
        <v>1</v>
      </c>
      <c r="E7" s="50" t="str">
        <f>final!E7</f>
        <v>FB-09</v>
      </c>
      <c r="F7" s="51">
        <f>final!F7</f>
        <v>575</v>
      </c>
      <c r="G7" s="52">
        <f>final!G7</f>
        <v>61.827956989247305</v>
      </c>
      <c r="H7" s="53"/>
      <c r="I7" s="54"/>
      <c r="J7" s="55"/>
      <c r="K7" s="56">
        <f>G7</f>
        <v>61.827956989247305</v>
      </c>
      <c r="L7" s="58"/>
      <c r="M7" s="110">
        <f>$X$4</f>
        <v>3</v>
      </c>
      <c r="N7" s="47"/>
      <c r="O7" s="48"/>
      <c r="P7" s="47"/>
      <c r="Q7" s="48"/>
      <c r="R7" s="47"/>
      <c r="S7" s="46">
        <f>$AD$4</f>
        <v>4</v>
      </c>
      <c r="T7" s="47"/>
      <c r="U7" s="48"/>
      <c r="W7" s="32">
        <f>$M$21</f>
        <v>0.6579450418160095</v>
      </c>
      <c r="X7" s="33">
        <f>IF(M21=0,"",RANK(W7,W4:W10))</f>
        <v>4</v>
      </c>
      <c r="Y7" s="31">
        <f>$K$20</f>
        <v>63.45679012345679</v>
      </c>
      <c r="Z7" s="33">
        <f>IF(F20=0,"",RANK(Y7,Y4:Y10))</f>
        <v>5</v>
      </c>
      <c r="AA7" s="31">
        <f>$K$21</f>
        <v>65.16129032258064</v>
      </c>
      <c r="AB7" s="33">
        <f>IF(F21=0,"",RANK(AA7,AA4:AA10))</f>
        <v>2</v>
      </c>
      <c r="AC7" s="31">
        <f>$K$22</f>
        <v>66.66666666666666</v>
      </c>
      <c r="AD7" s="33">
        <f>IF(F22=0,"",RANK(AC7,AC4:AC10))</f>
        <v>1</v>
      </c>
      <c r="AE7" s="31">
        <f>$K$23</f>
        <v>65.55555555555556</v>
      </c>
      <c r="AF7" s="33">
        <f>IF(F23=0,"",RANK(AE7,AE4:AE10))</f>
        <v>4</v>
      </c>
    </row>
    <row r="8" spans="1:32" ht="17.25" customHeight="1">
      <c r="A8" s="34"/>
      <c r="B8" s="8"/>
      <c r="C8" s="9"/>
      <c r="D8" s="59" t="s">
        <v>2</v>
      </c>
      <c r="E8" s="60" t="str">
        <f>final!E8</f>
        <v>L-13</v>
      </c>
      <c r="F8" s="61">
        <f>final!F8</f>
        <v>654</v>
      </c>
      <c r="G8" s="62">
        <f>final!G8</f>
        <v>72.66666666666667</v>
      </c>
      <c r="H8" s="63"/>
      <c r="I8" s="64"/>
      <c r="J8" s="65"/>
      <c r="K8" s="66">
        <f>G8</f>
        <v>72.66666666666667</v>
      </c>
      <c r="L8" s="58"/>
      <c r="M8" s="111"/>
      <c r="N8" s="47"/>
      <c r="O8" s="48"/>
      <c r="P8" s="47"/>
      <c r="Q8" s="48"/>
      <c r="R8" s="47"/>
      <c r="S8" s="48"/>
      <c r="T8" s="47"/>
      <c r="U8" s="46">
        <f>$AF$4</f>
        <v>1</v>
      </c>
      <c r="W8" s="32">
        <f>$M$26</f>
        <v>0.6034169653524493</v>
      </c>
      <c r="X8" s="33">
        <f>IF(M26=0,"",RANK(W8,W4:W10))</f>
        <v>7</v>
      </c>
      <c r="Y8" s="31">
        <f>$K$25</f>
        <v>57.53086419753087</v>
      </c>
      <c r="Z8" s="33">
        <f>IF(F25=0,"",RANK(Y8,Y4:Y10))</f>
        <v>6</v>
      </c>
      <c r="AA8" s="31">
        <f>$K$26</f>
        <v>60</v>
      </c>
      <c r="AB8" s="33">
        <f>IF(F26=0,"",RANK(AA8,AA4:AA10))</f>
        <v>6</v>
      </c>
      <c r="AC8" s="31">
        <f>$K$27</f>
        <v>59.247311827956985</v>
      </c>
      <c r="AD8" s="33">
        <f>IF(F27=0,"",RANK(AC8,AC4:AC10))</f>
        <v>6</v>
      </c>
      <c r="AE8" s="31">
        <f>$K$28</f>
        <v>61.77777777777778</v>
      </c>
      <c r="AF8" s="33">
        <f>IF(F28=0,"",RANK(AE8,AE4:AE10))</f>
        <v>7</v>
      </c>
    </row>
    <row r="9" spans="1:32" ht="12.75" customHeight="1">
      <c r="A9" s="34"/>
      <c r="B9" s="11"/>
      <c r="C9" s="11"/>
      <c r="D9" s="68"/>
      <c r="E9" s="68"/>
      <c r="F9" s="67"/>
      <c r="G9" s="97">
        <f>(SUM(G5:G8)-MIN(G5,G6,G7,G8))/3</f>
        <v>67.31527943714325</v>
      </c>
      <c r="H9" s="68"/>
      <c r="I9" s="67"/>
      <c r="J9" s="69"/>
      <c r="K9" s="70"/>
      <c r="L9" s="71"/>
      <c r="M9" s="72"/>
      <c r="N9" s="73"/>
      <c r="O9" s="74"/>
      <c r="P9" s="73"/>
      <c r="Q9" s="74"/>
      <c r="R9" s="73"/>
      <c r="S9" s="74"/>
      <c r="T9" s="73"/>
      <c r="U9" s="74"/>
      <c r="W9" s="32">
        <f>$M$31</f>
        <v>0.6151732377538829</v>
      </c>
      <c r="X9" s="33">
        <f>IF(M31=0,"",RANK(W9,W4:W10))</f>
        <v>6</v>
      </c>
      <c r="Y9" s="31">
        <f>$K$30</f>
        <v>56.29629629629629</v>
      </c>
      <c r="Z9" s="33">
        <f>IF(F30=0,"",RANK(Y9,Y4:Y10))</f>
        <v>7</v>
      </c>
      <c r="AA9" s="31">
        <f>$K$31</f>
        <v>57.31182795698924</v>
      </c>
      <c r="AB9" s="33">
        <f>IF(F31=0,"",RANK(AA9,AA4:AA10))</f>
        <v>7</v>
      </c>
      <c r="AC9" s="31">
        <f>$K$32</f>
        <v>62.79569892473118</v>
      </c>
      <c r="AD9" s="33">
        <f>IF(F32=0,"",RANK(AC9,AC4:AC10))</f>
        <v>3</v>
      </c>
      <c r="AE9" s="31">
        <f>$K$33</f>
        <v>64.44444444444444</v>
      </c>
      <c r="AF9" s="33">
        <f>IF(F33=0,"",RANK(AE9,AE4:AE10))</f>
        <v>6</v>
      </c>
    </row>
    <row r="10" spans="1:32" ht="17.25" customHeight="1" thickBot="1">
      <c r="A10" s="75"/>
      <c r="B10" s="2"/>
      <c r="C10" s="3"/>
      <c r="D10" s="76" t="s">
        <v>0</v>
      </c>
      <c r="E10" s="37" t="str">
        <f>final!E10</f>
        <v>FB-01</v>
      </c>
      <c r="F10" s="35">
        <f>final!F10</f>
        <v>549</v>
      </c>
      <c r="G10" s="38">
        <f>final!G10</f>
        <v>67.77777777777777</v>
      </c>
      <c r="H10" s="39"/>
      <c r="I10" s="40"/>
      <c r="J10" s="41"/>
      <c r="K10" s="77">
        <f>G10</f>
        <v>67.77777777777777</v>
      </c>
      <c r="L10" s="43"/>
      <c r="M10" s="72"/>
      <c r="N10" s="45"/>
      <c r="O10" s="46">
        <f>$Z$5</f>
        <v>2</v>
      </c>
      <c r="P10" s="47"/>
      <c r="Q10" s="48"/>
      <c r="R10" s="45"/>
      <c r="S10" s="48"/>
      <c r="T10" s="45"/>
      <c r="U10" s="48"/>
      <c r="W10" s="32">
        <f>$M$36</f>
        <v>0.6751334129828753</v>
      </c>
      <c r="X10" s="33">
        <f>IF(M36=0,"",RANK(W10,W4:W10))</f>
        <v>1</v>
      </c>
      <c r="Y10" s="31">
        <f>$K$35</f>
        <v>69.62962962962962</v>
      </c>
      <c r="Z10" s="33">
        <f>IF(F35=0,"",RANK(Y10,Y4:Y10))</f>
        <v>1</v>
      </c>
      <c r="AA10" s="31">
        <f>$K$36</f>
        <v>62.68817204301075</v>
      </c>
      <c r="AB10" s="33">
        <f>IF(F36=0,"",RANK(AA10,AA4:AA10))</f>
        <v>4</v>
      </c>
      <c r="AC10" s="31">
        <f>$K$37</f>
        <v>57.634408602150536</v>
      </c>
      <c r="AD10" s="33">
        <f>IF(F37=0,"",RANK(AC10,AC4:AC10))</f>
        <v>7</v>
      </c>
      <c r="AE10" s="31">
        <f>$K$38</f>
        <v>70.22222222222221</v>
      </c>
      <c r="AF10" s="33">
        <f>IF(F38=0,"",RANK(AE10,AE4:AE10))</f>
        <v>3</v>
      </c>
    </row>
    <row r="11" spans="1:23" ht="17.25" customHeight="1" thickBot="1">
      <c r="A11" s="34"/>
      <c r="B11" s="7"/>
      <c r="C11" s="6"/>
      <c r="D11" s="49" t="s">
        <v>9</v>
      </c>
      <c r="E11" s="50" t="str">
        <f>final!E11</f>
        <v>FB-05</v>
      </c>
      <c r="F11" s="51">
        <f>final!F11</f>
        <v>599</v>
      </c>
      <c r="G11" s="52">
        <f>final!G11</f>
        <v>64.40860215053763</v>
      </c>
      <c r="H11" s="53"/>
      <c r="I11" s="54"/>
      <c r="J11" s="55"/>
      <c r="K11" s="56">
        <f>G11</f>
        <v>64.40860215053763</v>
      </c>
      <c r="L11" s="43"/>
      <c r="M11" s="57">
        <f>IF(W11="",G14/100,0)</f>
        <v>0.6569175627240144</v>
      </c>
      <c r="N11" s="45"/>
      <c r="O11" s="48"/>
      <c r="P11" s="47"/>
      <c r="Q11" s="46">
        <f>$AB$5</f>
        <v>3</v>
      </c>
      <c r="R11" s="47"/>
      <c r="S11" s="48"/>
      <c r="T11" s="45"/>
      <c r="U11" s="48"/>
      <c r="W11" s="12"/>
    </row>
    <row r="12" spans="1:21" ht="17.25" customHeight="1">
      <c r="A12" s="34"/>
      <c r="B12" s="7"/>
      <c r="C12" s="6"/>
      <c r="D12" s="78" t="s">
        <v>1</v>
      </c>
      <c r="E12" s="50" t="str">
        <f>final!E12</f>
        <v>FB-09</v>
      </c>
      <c r="F12" s="51">
        <f>final!F12</f>
        <v>571</v>
      </c>
      <c r="G12" s="52">
        <f>final!G12</f>
        <v>61.39784946236559</v>
      </c>
      <c r="H12" s="53"/>
      <c r="I12" s="54"/>
      <c r="J12" s="55"/>
      <c r="K12" s="56">
        <f>G12</f>
        <v>61.39784946236559</v>
      </c>
      <c r="L12" s="58"/>
      <c r="M12" s="110">
        <f>$X$5</f>
        <v>5</v>
      </c>
      <c r="N12" s="47"/>
      <c r="O12" s="48"/>
      <c r="P12" s="47"/>
      <c r="Q12" s="48"/>
      <c r="R12" s="47"/>
      <c r="S12" s="46">
        <f>$AD$5</f>
        <v>5</v>
      </c>
      <c r="T12" s="47"/>
      <c r="U12" s="48"/>
    </row>
    <row r="13" spans="1:21" ht="17.25" customHeight="1">
      <c r="A13" s="34"/>
      <c r="B13" s="8"/>
      <c r="C13" s="10"/>
      <c r="D13" s="79" t="s">
        <v>2</v>
      </c>
      <c r="E13" s="60" t="str">
        <f>final!E13</f>
        <v>L-13</v>
      </c>
      <c r="F13" s="61">
        <f>final!F13</f>
        <v>584</v>
      </c>
      <c r="G13" s="62">
        <f>final!G13</f>
        <v>64.88888888888889</v>
      </c>
      <c r="H13" s="63"/>
      <c r="I13" s="64"/>
      <c r="J13" s="65"/>
      <c r="K13" s="66">
        <f>G13</f>
        <v>64.88888888888889</v>
      </c>
      <c r="L13" s="58"/>
      <c r="M13" s="111"/>
      <c r="N13" s="47"/>
      <c r="O13" s="48"/>
      <c r="P13" s="47"/>
      <c r="Q13" s="48"/>
      <c r="R13" s="47"/>
      <c r="S13" s="48"/>
      <c r="T13" s="47"/>
      <c r="U13" s="46">
        <f>$AF$5</f>
        <v>5</v>
      </c>
    </row>
    <row r="14" spans="1:22" ht="12.75" customHeight="1">
      <c r="A14" s="34"/>
      <c r="B14" s="11"/>
      <c r="C14" s="11"/>
      <c r="D14" s="68"/>
      <c r="E14" s="68"/>
      <c r="F14" s="67"/>
      <c r="G14" s="81">
        <f>(SUM(G10:G13)-MIN(G10,G11,G12,G13))/3</f>
        <v>65.69175627240143</v>
      </c>
      <c r="H14" s="68"/>
      <c r="I14" s="80"/>
      <c r="J14" s="81"/>
      <c r="K14" s="70"/>
      <c r="L14" s="71"/>
      <c r="M14" s="72"/>
      <c r="N14" s="82"/>
      <c r="O14" s="83"/>
      <c r="P14" s="82"/>
      <c r="Q14" s="83"/>
      <c r="R14" s="82"/>
      <c r="S14" s="83"/>
      <c r="T14" s="82"/>
      <c r="U14" s="83"/>
      <c r="V14" s="84"/>
    </row>
    <row r="15" spans="1:23" ht="17.25" customHeight="1">
      <c r="A15" s="34"/>
      <c r="B15" s="2"/>
      <c r="C15" s="3"/>
      <c r="D15" s="76" t="s">
        <v>0</v>
      </c>
      <c r="E15" s="37" t="str">
        <f>final!E15</f>
        <v>FB-01</v>
      </c>
      <c r="F15" s="35">
        <f>final!F15</f>
        <v>538</v>
      </c>
      <c r="G15" s="38">
        <f>final!G15</f>
        <v>66.41975308641975</v>
      </c>
      <c r="H15" s="39"/>
      <c r="I15" s="40"/>
      <c r="J15" s="41"/>
      <c r="K15" s="77">
        <f>G15</f>
        <v>66.41975308641975</v>
      </c>
      <c r="L15" s="43"/>
      <c r="M15" s="85"/>
      <c r="N15" s="45"/>
      <c r="O15" s="46">
        <f>$Z$6</f>
        <v>3</v>
      </c>
      <c r="P15" s="47"/>
      <c r="Q15" s="48"/>
      <c r="R15" s="45"/>
      <c r="S15" s="48"/>
      <c r="T15" s="45"/>
      <c r="U15" s="48"/>
      <c r="W15" s="32"/>
    </row>
    <row r="16" spans="1:23" ht="17.25" customHeight="1">
      <c r="A16" s="34"/>
      <c r="B16" s="7"/>
      <c r="C16" s="6"/>
      <c r="D16" s="49" t="s">
        <v>9</v>
      </c>
      <c r="E16" s="50" t="str">
        <f>final!E16</f>
        <v>FB-05</v>
      </c>
      <c r="F16" s="51">
        <f>final!F16</f>
        <v>566</v>
      </c>
      <c r="G16" s="52">
        <f>final!G16</f>
        <v>60.86021505376343</v>
      </c>
      <c r="H16" s="53"/>
      <c r="I16" s="54"/>
      <c r="J16" s="55"/>
      <c r="K16" s="56">
        <f>G16</f>
        <v>60.86021505376343</v>
      </c>
      <c r="L16" s="43"/>
      <c r="M16" s="57">
        <f>IF(W11="",G19/100,0)</f>
        <v>0.6741351387229523</v>
      </c>
      <c r="N16" s="45"/>
      <c r="O16" s="48"/>
      <c r="P16" s="47"/>
      <c r="Q16" s="46">
        <f>$AB$6</f>
        <v>5</v>
      </c>
      <c r="R16" s="47"/>
      <c r="S16" s="48"/>
      <c r="T16" s="45"/>
      <c r="U16" s="48"/>
      <c r="W16" s="32"/>
    </row>
    <row r="17" spans="1:27" ht="17.25" customHeight="1">
      <c r="A17" s="34"/>
      <c r="B17" s="7"/>
      <c r="C17" s="6"/>
      <c r="D17" s="78" t="s">
        <v>1</v>
      </c>
      <c r="E17" s="50" t="str">
        <f>final!E17</f>
        <v>FB-09</v>
      </c>
      <c r="F17" s="51">
        <f>final!F17</f>
        <v>608</v>
      </c>
      <c r="G17" s="52">
        <f>final!G17</f>
        <v>65.3763440860215</v>
      </c>
      <c r="H17" s="53"/>
      <c r="I17" s="54"/>
      <c r="J17" s="55"/>
      <c r="K17" s="56">
        <f>G17</f>
        <v>65.3763440860215</v>
      </c>
      <c r="L17" s="58"/>
      <c r="M17" s="110">
        <f>$X$6</f>
        <v>2</v>
      </c>
      <c r="N17" s="47"/>
      <c r="O17" s="48"/>
      <c r="P17" s="47"/>
      <c r="Q17" s="48"/>
      <c r="R17" s="47"/>
      <c r="S17" s="46">
        <f>$AD$6</f>
        <v>2</v>
      </c>
      <c r="T17" s="47"/>
      <c r="U17" s="48"/>
      <c r="AA17" s="31"/>
    </row>
    <row r="18" spans="1:21" ht="17.25" customHeight="1">
      <c r="A18" s="34"/>
      <c r="B18" s="8"/>
      <c r="C18" s="10"/>
      <c r="D18" s="79" t="s">
        <v>2</v>
      </c>
      <c r="E18" s="60" t="str">
        <f>final!E18</f>
        <v>L-13</v>
      </c>
      <c r="F18" s="61">
        <f>final!F18</f>
        <v>634</v>
      </c>
      <c r="G18" s="62">
        <f>final!G18</f>
        <v>70.44444444444444</v>
      </c>
      <c r="H18" s="63"/>
      <c r="I18" s="64"/>
      <c r="J18" s="65"/>
      <c r="K18" s="66">
        <f>G18</f>
        <v>70.44444444444444</v>
      </c>
      <c r="L18" s="58"/>
      <c r="M18" s="111"/>
      <c r="N18" s="47"/>
      <c r="O18" s="48"/>
      <c r="P18" s="47"/>
      <c r="Q18" s="48"/>
      <c r="R18" s="47"/>
      <c r="S18" s="48"/>
      <c r="T18" s="47"/>
      <c r="U18" s="46">
        <f>$AF$6</f>
        <v>2</v>
      </c>
    </row>
    <row r="19" spans="1:21" ht="12.75" customHeight="1">
      <c r="A19" s="34"/>
      <c r="B19" s="11"/>
      <c r="C19" s="11"/>
      <c r="D19" s="68"/>
      <c r="E19" s="68"/>
      <c r="F19" s="67"/>
      <c r="G19" s="81">
        <f>(SUM(G15:G18)-MIN(G15,G16,G17,G18))/3</f>
        <v>67.41351387229523</v>
      </c>
      <c r="H19" s="68"/>
      <c r="I19" s="80"/>
      <c r="J19" s="81"/>
      <c r="K19" s="70"/>
      <c r="L19" s="71"/>
      <c r="M19" s="72"/>
      <c r="N19" s="82"/>
      <c r="O19" s="83"/>
      <c r="P19" s="82"/>
      <c r="Q19" s="83"/>
      <c r="R19" s="82"/>
      <c r="S19" s="83"/>
      <c r="T19" s="82"/>
      <c r="U19" s="83"/>
    </row>
    <row r="20" spans="1:21" ht="17.25" customHeight="1">
      <c r="A20" s="34"/>
      <c r="B20" s="2"/>
      <c r="C20" s="3"/>
      <c r="D20" s="76" t="s">
        <v>0</v>
      </c>
      <c r="E20" s="37" t="str">
        <f>final!E20</f>
        <v>FB-01</v>
      </c>
      <c r="F20" s="35">
        <f>final!F20</f>
        <v>514</v>
      </c>
      <c r="G20" s="38">
        <f>final!G20</f>
        <v>63.45679012345679</v>
      </c>
      <c r="H20" s="39"/>
      <c r="I20" s="40"/>
      <c r="J20" s="41"/>
      <c r="K20" s="77">
        <f>G20</f>
        <v>63.45679012345679</v>
      </c>
      <c r="L20" s="43"/>
      <c r="M20" s="85"/>
      <c r="N20" s="45"/>
      <c r="O20" s="46">
        <f>$Z$7</f>
        <v>5</v>
      </c>
      <c r="P20" s="47"/>
      <c r="Q20" s="48"/>
      <c r="R20" s="45"/>
      <c r="S20" s="48"/>
      <c r="T20" s="45"/>
      <c r="U20" s="48"/>
    </row>
    <row r="21" spans="1:21" ht="17.25" customHeight="1">
      <c r="A21" s="34"/>
      <c r="B21" s="7"/>
      <c r="C21" s="6"/>
      <c r="D21" s="49" t="s">
        <v>9</v>
      </c>
      <c r="E21" s="50" t="str">
        <f>final!E21</f>
        <v>FB-05</v>
      </c>
      <c r="F21" s="51">
        <f>final!F21</f>
        <v>606</v>
      </c>
      <c r="G21" s="52">
        <f>final!G21</f>
        <v>65.16129032258064</v>
      </c>
      <c r="H21" s="53"/>
      <c r="I21" s="54"/>
      <c r="J21" s="55"/>
      <c r="K21" s="56">
        <f>G21</f>
        <v>65.16129032258064</v>
      </c>
      <c r="L21" s="43"/>
      <c r="M21" s="57">
        <f>IF(W11="",G24/100,0)</f>
        <v>0.6579450418160095</v>
      </c>
      <c r="N21" s="45"/>
      <c r="O21" s="48"/>
      <c r="P21" s="47"/>
      <c r="Q21" s="46">
        <f>$AB$7</f>
        <v>2</v>
      </c>
      <c r="R21" s="47"/>
      <c r="S21" s="48"/>
      <c r="T21" s="45"/>
      <c r="U21" s="48"/>
    </row>
    <row r="22" spans="1:21" ht="17.25" customHeight="1">
      <c r="A22" s="34"/>
      <c r="B22" s="7"/>
      <c r="C22" s="6"/>
      <c r="D22" s="78" t="s">
        <v>1</v>
      </c>
      <c r="E22" s="50" t="str">
        <f>final!E22</f>
        <v>FB-09</v>
      </c>
      <c r="F22" s="51">
        <f>final!F22</f>
        <v>620</v>
      </c>
      <c r="G22" s="52">
        <f>final!G22</f>
        <v>66.66666666666666</v>
      </c>
      <c r="H22" s="53"/>
      <c r="I22" s="54"/>
      <c r="J22" s="55"/>
      <c r="K22" s="56">
        <f>G22</f>
        <v>66.66666666666666</v>
      </c>
      <c r="L22" s="58"/>
      <c r="M22" s="110">
        <f>$X$7</f>
        <v>4</v>
      </c>
      <c r="N22" s="47"/>
      <c r="O22" s="48"/>
      <c r="P22" s="47"/>
      <c r="Q22" s="48"/>
      <c r="R22" s="47"/>
      <c r="S22" s="46">
        <f>$AD$7</f>
        <v>1</v>
      </c>
      <c r="T22" s="47"/>
      <c r="U22" s="48"/>
    </row>
    <row r="23" spans="1:21" ht="17.25" customHeight="1">
      <c r="A23" s="34"/>
      <c r="B23" s="8"/>
      <c r="C23" s="10"/>
      <c r="D23" s="79" t="s">
        <v>2</v>
      </c>
      <c r="E23" s="60" t="str">
        <f>final!E23</f>
        <v>L-13</v>
      </c>
      <c r="F23" s="61">
        <f>final!F23</f>
        <v>590</v>
      </c>
      <c r="G23" s="62">
        <f>final!G23</f>
        <v>65.55555555555556</v>
      </c>
      <c r="H23" s="63"/>
      <c r="I23" s="64"/>
      <c r="J23" s="65"/>
      <c r="K23" s="66">
        <f>G23</f>
        <v>65.55555555555556</v>
      </c>
      <c r="L23" s="58"/>
      <c r="M23" s="111"/>
      <c r="N23" s="47"/>
      <c r="O23" s="48"/>
      <c r="P23" s="47"/>
      <c r="Q23" s="48"/>
      <c r="R23" s="47"/>
      <c r="S23" s="48"/>
      <c r="T23" s="47"/>
      <c r="U23" s="46">
        <f>$AF$7</f>
        <v>4</v>
      </c>
    </row>
    <row r="24" spans="1:21" ht="12.75" customHeight="1">
      <c r="A24" s="34"/>
      <c r="B24" s="11"/>
      <c r="C24" s="11"/>
      <c r="D24" s="68"/>
      <c r="E24" s="68"/>
      <c r="F24" s="67"/>
      <c r="G24" s="81">
        <f>(SUM(G20:G23)-MIN(G20,G21,G22,G23))/3</f>
        <v>65.79450418160096</v>
      </c>
      <c r="H24" s="68"/>
      <c r="I24" s="80"/>
      <c r="J24" s="81"/>
      <c r="K24" s="70"/>
      <c r="L24" s="71"/>
      <c r="M24" s="72"/>
      <c r="N24" s="82"/>
      <c r="O24" s="83"/>
      <c r="P24" s="82"/>
      <c r="Q24" s="83"/>
      <c r="R24" s="82"/>
      <c r="S24" s="83"/>
      <c r="T24" s="82"/>
      <c r="U24" s="83"/>
    </row>
    <row r="25" spans="1:21" ht="17.25" customHeight="1">
      <c r="A25" s="34"/>
      <c r="B25" s="2"/>
      <c r="C25" s="3"/>
      <c r="D25" s="76" t="s">
        <v>0</v>
      </c>
      <c r="E25" s="37" t="str">
        <f>final!E25</f>
        <v>FB-01</v>
      </c>
      <c r="F25" s="35">
        <f>final!F25</f>
        <v>466</v>
      </c>
      <c r="G25" s="38">
        <f>final!G25</f>
        <v>57.53086419753087</v>
      </c>
      <c r="H25" s="39"/>
      <c r="I25" s="40"/>
      <c r="J25" s="41"/>
      <c r="K25" s="77">
        <f>G25</f>
        <v>57.53086419753087</v>
      </c>
      <c r="L25" s="43"/>
      <c r="M25" s="85"/>
      <c r="N25" s="45"/>
      <c r="O25" s="46">
        <f>$Z$8</f>
        <v>6</v>
      </c>
      <c r="P25" s="47"/>
      <c r="Q25" s="48"/>
      <c r="R25" s="45"/>
      <c r="S25" s="48"/>
      <c r="T25" s="45"/>
      <c r="U25" s="48"/>
    </row>
    <row r="26" spans="1:21" ht="17.25" customHeight="1">
      <c r="A26" s="34"/>
      <c r="B26" s="7"/>
      <c r="C26" s="6"/>
      <c r="D26" s="49" t="s">
        <v>9</v>
      </c>
      <c r="E26" s="50" t="str">
        <f>final!E26</f>
        <v>FB-05</v>
      </c>
      <c r="F26" s="51">
        <f>final!F26</f>
        <v>558</v>
      </c>
      <c r="G26" s="52">
        <f>final!G26</f>
        <v>60</v>
      </c>
      <c r="H26" s="53"/>
      <c r="I26" s="54"/>
      <c r="J26" s="55"/>
      <c r="K26" s="56">
        <f>G26</f>
        <v>60</v>
      </c>
      <c r="L26" s="43"/>
      <c r="M26" s="57">
        <f>IF(W11="",G29/100,0)</f>
        <v>0.6034169653524493</v>
      </c>
      <c r="N26" s="45"/>
      <c r="O26" s="48"/>
      <c r="P26" s="47"/>
      <c r="Q26" s="46">
        <f>$AB$8</f>
        <v>6</v>
      </c>
      <c r="R26" s="47"/>
      <c r="S26" s="48"/>
      <c r="T26" s="45"/>
      <c r="U26" s="48"/>
    </row>
    <row r="27" spans="1:21" ht="17.25" customHeight="1">
      <c r="A27" s="34"/>
      <c r="B27" s="7"/>
      <c r="C27" s="6"/>
      <c r="D27" s="78" t="s">
        <v>1</v>
      </c>
      <c r="E27" s="50" t="str">
        <f>final!E27</f>
        <v>FB-09</v>
      </c>
      <c r="F27" s="51">
        <f>final!F27</f>
        <v>551</v>
      </c>
      <c r="G27" s="52">
        <f>final!G27</f>
        <v>59.247311827956985</v>
      </c>
      <c r="H27" s="53"/>
      <c r="I27" s="54"/>
      <c r="J27" s="55"/>
      <c r="K27" s="56">
        <f>G27</f>
        <v>59.247311827956985</v>
      </c>
      <c r="L27" s="58"/>
      <c r="M27" s="110">
        <f>$X$8</f>
        <v>7</v>
      </c>
      <c r="N27" s="47"/>
      <c r="O27" s="48"/>
      <c r="P27" s="47"/>
      <c r="Q27" s="48"/>
      <c r="R27" s="47"/>
      <c r="S27" s="46">
        <f>$AD$8</f>
        <v>6</v>
      </c>
      <c r="T27" s="47"/>
      <c r="U27" s="48"/>
    </row>
    <row r="28" spans="1:21" ht="17.25" customHeight="1">
      <c r="A28" s="34"/>
      <c r="B28" s="8"/>
      <c r="C28" s="10"/>
      <c r="D28" s="79" t="s">
        <v>2</v>
      </c>
      <c r="E28" s="60" t="str">
        <f>final!E28</f>
        <v>L-13</v>
      </c>
      <c r="F28" s="61">
        <f>final!F28</f>
        <v>556</v>
      </c>
      <c r="G28" s="62">
        <f>final!G28</f>
        <v>61.77777777777778</v>
      </c>
      <c r="H28" s="63"/>
      <c r="I28" s="64"/>
      <c r="J28" s="65"/>
      <c r="K28" s="66">
        <f>G28</f>
        <v>61.77777777777778</v>
      </c>
      <c r="L28" s="58"/>
      <c r="M28" s="111"/>
      <c r="N28" s="47"/>
      <c r="O28" s="48"/>
      <c r="P28" s="47"/>
      <c r="Q28" s="48"/>
      <c r="R28" s="47"/>
      <c r="S28" s="48"/>
      <c r="T28" s="47"/>
      <c r="U28" s="46">
        <f>$AF$8</f>
        <v>7</v>
      </c>
    </row>
    <row r="29" spans="1:21" ht="12.75" customHeight="1">
      <c r="A29" s="34"/>
      <c r="B29" s="11"/>
      <c r="C29" s="11"/>
      <c r="D29" s="68"/>
      <c r="E29" s="68"/>
      <c r="F29" s="67"/>
      <c r="G29" s="69">
        <f>(SUM(G25:G28)-MIN(G25,G26,G27,G28))/3</f>
        <v>60.34169653524492</v>
      </c>
      <c r="H29" s="68"/>
      <c r="I29" s="80"/>
      <c r="J29" s="81"/>
      <c r="K29" s="70"/>
      <c r="L29" s="71"/>
      <c r="M29" s="72"/>
      <c r="N29" s="73"/>
      <c r="O29" s="74"/>
      <c r="P29" s="73"/>
      <c r="Q29" s="74"/>
      <c r="R29" s="73"/>
      <c r="S29" s="74"/>
      <c r="T29" s="73"/>
      <c r="U29" s="74"/>
    </row>
    <row r="30" spans="1:21" ht="17.25" customHeight="1">
      <c r="A30" s="34"/>
      <c r="B30" s="2"/>
      <c r="C30" s="3"/>
      <c r="D30" s="76" t="s">
        <v>0</v>
      </c>
      <c r="E30" s="37" t="str">
        <f>final!E30</f>
        <v>FB-01</v>
      </c>
      <c r="F30" s="35">
        <f>final!F30</f>
        <v>456</v>
      </c>
      <c r="G30" s="38">
        <f>final!G30</f>
        <v>56.29629629629629</v>
      </c>
      <c r="H30" s="39"/>
      <c r="I30" s="40"/>
      <c r="J30" s="41"/>
      <c r="K30" s="77">
        <f>G30</f>
        <v>56.29629629629629</v>
      </c>
      <c r="L30" s="43"/>
      <c r="M30" s="85"/>
      <c r="N30" s="45"/>
      <c r="O30" s="46">
        <f>$Z$9</f>
        <v>7</v>
      </c>
      <c r="P30" s="47"/>
      <c r="Q30" s="48"/>
      <c r="R30" s="45"/>
      <c r="S30" s="48"/>
      <c r="T30" s="45"/>
      <c r="U30" s="48"/>
    </row>
    <row r="31" spans="1:21" ht="17.25" customHeight="1">
      <c r="A31" s="34"/>
      <c r="B31" s="7"/>
      <c r="C31" s="6"/>
      <c r="D31" s="49" t="s">
        <v>9</v>
      </c>
      <c r="E31" s="50" t="str">
        <f>final!E31</f>
        <v>FB-05</v>
      </c>
      <c r="F31" s="51">
        <f>final!F31</f>
        <v>533</v>
      </c>
      <c r="G31" s="52">
        <f>final!G31</f>
        <v>57.31182795698924</v>
      </c>
      <c r="H31" s="53"/>
      <c r="I31" s="54"/>
      <c r="J31" s="55"/>
      <c r="K31" s="56">
        <f>G31</f>
        <v>57.31182795698924</v>
      </c>
      <c r="L31" s="43"/>
      <c r="M31" s="57">
        <f>IF(W11="",G34/100,0)</f>
        <v>0.6151732377538829</v>
      </c>
      <c r="N31" s="45"/>
      <c r="O31" s="86"/>
      <c r="P31" s="47"/>
      <c r="Q31" s="46">
        <f>$AB$9</f>
        <v>7</v>
      </c>
      <c r="R31" s="47"/>
      <c r="S31" s="48"/>
      <c r="T31" s="45"/>
      <c r="U31" s="48"/>
    </row>
    <row r="32" spans="1:21" ht="17.25" customHeight="1">
      <c r="A32" s="34"/>
      <c r="B32" s="7"/>
      <c r="C32" s="6"/>
      <c r="D32" s="78" t="s">
        <v>1</v>
      </c>
      <c r="E32" s="50" t="str">
        <f>final!E32</f>
        <v>FB-09</v>
      </c>
      <c r="F32" s="51">
        <f>final!F32</f>
        <v>584</v>
      </c>
      <c r="G32" s="52">
        <f>final!G32</f>
        <v>62.79569892473118</v>
      </c>
      <c r="H32" s="53"/>
      <c r="I32" s="54"/>
      <c r="J32" s="55"/>
      <c r="K32" s="56">
        <f>G32</f>
        <v>62.79569892473118</v>
      </c>
      <c r="L32" s="58"/>
      <c r="M32" s="110">
        <f>$X$9</f>
        <v>6</v>
      </c>
      <c r="N32" s="47"/>
      <c r="O32" s="48"/>
      <c r="P32" s="47"/>
      <c r="Q32" s="86"/>
      <c r="R32" s="47"/>
      <c r="S32" s="46">
        <f>$AD$9</f>
        <v>3</v>
      </c>
      <c r="T32" s="47"/>
      <c r="U32" s="48"/>
    </row>
    <row r="33" spans="1:21" ht="17.25" customHeight="1">
      <c r="A33" s="87"/>
      <c r="B33" s="8"/>
      <c r="C33" s="10"/>
      <c r="D33" s="79" t="s">
        <v>2</v>
      </c>
      <c r="E33" s="60" t="str">
        <f>final!E33</f>
        <v>L-13</v>
      </c>
      <c r="F33" s="61">
        <f>final!F33</f>
        <v>580</v>
      </c>
      <c r="G33" s="62">
        <f>final!G33</f>
        <v>64.44444444444444</v>
      </c>
      <c r="H33" s="63"/>
      <c r="I33" s="64"/>
      <c r="J33" s="65"/>
      <c r="K33" s="66">
        <f>G33</f>
        <v>64.44444444444444</v>
      </c>
      <c r="L33" s="58"/>
      <c r="M33" s="111"/>
      <c r="N33" s="47"/>
      <c r="O33" s="48"/>
      <c r="P33" s="47"/>
      <c r="Q33" s="48"/>
      <c r="R33" s="47"/>
      <c r="S33" s="86"/>
      <c r="T33" s="47"/>
      <c r="U33" s="46">
        <f>$AF$9</f>
        <v>6</v>
      </c>
    </row>
    <row r="34" spans="1:21" ht="12.75" customHeight="1">
      <c r="A34" s="87"/>
      <c r="B34" s="1"/>
      <c r="C34" s="1"/>
      <c r="G34" s="89">
        <f>(SUM(G30:G33)-MIN(G30,G31,G32,G33))/3</f>
        <v>61.517323775388284</v>
      </c>
      <c r="H34" s="88"/>
      <c r="I34" s="80"/>
      <c r="J34" s="89"/>
      <c r="K34" s="90"/>
      <c r="L34" s="71"/>
      <c r="M34" s="31"/>
      <c r="N34" s="73"/>
      <c r="O34" s="91"/>
      <c r="P34" s="73"/>
      <c r="Q34" s="91"/>
      <c r="R34" s="73"/>
      <c r="S34" s="91"/>
      <c r="T34" s="47"/>
      <c r="U34" s="92"/>
    </row>
    <row r="35" spans="1:21" ht="17.25" customHeight="1">
      <c r="A35" s="93"/>
      <c r="B35" s="2"/>
      <c r="C35" s="3"/>
      <c r="D35" s="76" t="s">
        <v>0</v>
      </c>
      <c r="E35" s="37" t="str">
        <f>final!E35</f>
        <v>FB-01</v>
      </c>
      <c r="F35" s="35">
        <f>final!F35</f>
        <v>564</v>
      </c>
      <c r="G35" s="38">
        <f>final!G35</f>
        <v>69.62962962962962</v>
      </c>
      <c r="H35" s="39"/>
      <c r="I35" s="40"/>
      <c r="J35" s="41"/>
      <c r="K35" s="77">
        <f>G35</f>
        <v>69.62962962962962</v>
      </c>
      <c r="L35" s="43"/>
      <c r="M35" s="85"/>
      <c r="N35" s="45"/>
      <c r="O35" s="46">
        <f>$Z$10</f>
        <v>1</v>
      </c>
      <c r="P35" s="47"/>
      <c r="Q35" s="48"/>
      <c r="R35" s="45"/>
      <c r="S35" s="48"/>
      <c r="T35" s="73"/>
      <c r="U35" s="48"/>
    </row>
    <row r="36" spans="1:21" ht="17.25" customHeight="1">
      <c r="A36" s="93"/>
      <c r="B36" s="7"/>
      <c r="C36" s="6"/>
      <c r="D36" s="49" t="s">
        <v>9</v>
      </c>
      <c r="E36" s="50" t="str">
        <f>final!E36</f>
        <v>FB-05</v>
      </c>
      <c r="F36" s="51">
        <f>final!F36</f>
        <v>583</v>
      </c>
      <c r="G36" s="52">
        <f>final!G36</f>
        <v>62.68817204301075</v>
      </c>
      <c r="H36" s="53"/>
      <c r="I36" s="54"/>
      <c r="J36" s="55"/>
      <c r="K36" s="56">
        <f>G36</f>
        <v>62.68817204301075</v>
      </c>
      <c r="L36" s="43"/>
      <c r="M36" s="57">
        <f>IF(W11="",G39/100,0)</f>
        <v>0.6751334129828753</v>
      </c>
      <c r="N36" s="94"/>
      <c r="O36" s="95"/>
      <c r="P36" s="47"/>
      <c r="Q36" s="46">
        <f>$AB$10</f>
        <v>4</v>
      </c>
      <c r="R36" s="47"/>
      <c r="S36" s="48"/>
      <c r="T36" s="45"/>
      <c r="U36" s="48"/>
    </row>
    <row r="37" spans="1:21" ht="17.25" customHeight="1">
      <c r="A37" s="93"/>
      <c r="B37" s="7"/>
      <c r="C37" s="6"/>
      <c r="D37" s="78" t="s">
        <v>1</v>
      </c>
      <c r="E37" s="50" t="str">
        <f>final!E37</f>
        <v>FB-09</v>
      </c>
      <c r="F37" s="51">
        <f>final!F37</f>
        <v>536</v>
      </c>
      <c r="G37" s="52">
        <f>final!G37</f>
        <v>57.634408602150536</v>
      </c>
      <c r="H37" s="53"/>
      <c r="I37" s="54"/>
      <c r="J37" s="55"/>
      <c r="K37" s="56">
        <f>G37</f>
        <v>57.634408602150536</v>
      </c>
      <c r="L37" s="58"/>
      <c r="M37" s="110">
        <f>$X$10</f>
        <v>1</v>
      </c>
      <c r="N37" s="94"/>
      <c r="O37" s="95"/>
      <c r="P37" s="94"/>
      <c r="Q37" s="95"/>
      <c r="R37" s="47"/>
      <c r="S37" s="46">
        <f>$AD$10</f>
        <v>7</v>
      </c>
      <c r="T37" s="45"/>
      <c r="U37" s="48"/>
    </row>
    <row r="38" spans="1:21" ht="17.25" customHeight="1">
      <c r="A38" s="93"/>
      <c r="B38" s="8"/>
      <c r="C38" s="10"/>
      <c r="D38" s="79" t="s">
        <v>2</v>
      </c>
      <c r="E38" s="60" t="str">
        <f>final!E38</f>
        <v>L-13</v>
      </c>
      <c r="F38" s="61">
        <f>final!F38</f>
        <v>632</v>
      </c>
      <c r="G38" s="62">
        <f>final!G38</f>
        <v>70.22222222222221</v>
      </c>
      <c r="H38" s="63"/>
      <c r="I38" s="64"/>
      <c r="J38" s="65"/>
      <c r="K38" s="66">
        <f>G38</f>
        <v>70.22222222222221</v>
      </c>
      <c r="L38" s="58"/>
      <c r="M38" s="111"/>
      <c r="N38" s="94"/>
      <c r="O38" s="95"/>
      <c r="P38" s="94"/>
      <c r="Q38" s="95"/>
      <c r="R38" s="94"/>
      <c r="S38" s="95"/>
      <c r="T38" s="47"/>
      <c r="U38" s="46">
        <f>$AF$10</f>
        <v>3</v>
      </c>
    </row>
    <row r="39" spans="1:20" ht="18">
      <c r="A39" s="93"/>
      <c r="G39" s="89">
        <f>(SUM(G35:G38)-MIN(G35,G36,G37,G38))/3</f>
        <v>67.51334129828753</v>
      </c>
      <c r="H39" s="88"/>
      <c r="I39" s="80"/>
      <c r="J39" s="89">
        <f>(SUM(J35:J38)-MIN(J35,J36,J37,J38))/3</f>
        <v>0</v>
      </c>
      <c r="T39" s="96"/>
    </row>
    <row r="40" ht="12.75">
      <c r="A40" s="93"/>
    </row>
    <row r="41" ht="12.75">
      <c r="A41" s="93"/>
    </row>
    <row r="42" ht="12.75">
      <c r="A42" s="93"/>
    </row>
  </sheetData>
  <sheetProtection sheet="1" objects="1" scenarios="1"/>
  <mergeCells count="10">
    <mergeCell ref="M37:M38"/>
    <mergeCell ref="M7:M8"/>
    <mergeCell ref="M12:M13"/>
    <mergeCell ref="M2:U2"/>
    <mergeCell ref="M27:M28"/>
    <mergeCell ref="M32:M33"/>
    <mergeCell ref="E3:G3"/>
    <mergeCell ref="H3:J3"/>
    <mergeCell ref="M17:M18"/>
    <mergeCell ref="M22:M23"/>
  </mergeCells>
  <printOptions horizontalCentered="1"/>
  <pageMargins left="0" right="0" top="0" bottom="0" header="0.1968503937007874" footer="0.1968503937007874"/>
  <pageSetup fitToHeight="1" fitToWidth="1" horizontalDpi="300" verticalDpi="3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Christian Leuenberger</cp:lastModifiedBy>
  <cp:lastPrinted>2009-10-18T14:47:01Z</cp:lastPrinted>
  <dcterms:created xsi:type="dcterms:W3CDTF">2004-10-10T14:58:37Z</dcterms:created>
  <dcterms:modified xsi:type="dcterms:W3CDTF">2009-10-30T15:49:53Z</dcterms:modified>
  <cp:category/>
  <cp:version/>
  <cp:contentType/>
  <cp:contentStatus/>
</cp:coreProperties>
</file>